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821" activeTab="1"/>
  </bookViews>
  <sheets>
    <sheet name="Broccoli" sheetId="7" r:id="rId1"/>
    <sheet name="Cabbage" sheetId="6" r:id="rId2"/>
    <sheet name="cucumbers" sheetId="5" r:id="rId3"/>
    <sheet name="Greens" sheetId="3" r:id="rId4"/>
    <sheet name="Irish Potatoes" sheetId="11" r:id="rId5"/>
    <sheet name="Leaf Lettuce" sheetId="12" r:id="rId6"/>
    <sheet name="squash" sheetId="8" r:id="rId7"/>
    <sheet name="Sweet Potatoes" sheetId="10" r:id="rId8"/>
    <sheet name="tomatoes" sheetId="9" r:id="rId9"/>
    <sheet name="Watermelon" sheetId="2" r:id="rId10"/>
    <sheet name="next" sheetId="4" r:id="rId11"/>
  </sheets>
  <definedNames>
    <definedName name="_xlnm.Print_Area" localSheetId="0">Broccoli!$A$1:$G$91</definedName>
    <definedName name="_xlnm.Print_Area" localSheetId="1">Cabbage!$A$1:$G$90</definedName>
    <definedName name="_xlnm.Print_Area" localSheetId="2">cucumbers!$A$1:$G$90</definedName>
    <definedName name="_xlnm.Print_Area" localSheetId="3">Greens!$A$1:$F$89</definedName>
    <definedName name="_xlnm.Print_Area" localSheetId="4">'Irish Potatoes'!$A$1:$G$91</definedName>
    <definedName name="_xlnm.Print_Area" localSheetId="5">'Leaf Lettuce'!$A$1:$G$92</definedName>
    <definedName name="_xlnm.Print_Area" localSheetId="6">squash!$A$1:$G$89</definedName>
    <definedName name="_xlnm.Print_Area" localSheetId="7">'Sweet Potatoes'!$A$1:$G$92</definedName>
    <definedName name="_xlnm.Print_Area" localSheetId="8">tomatoes!$A$1:$G$92</definedName>
    <definedName name="_xlnm.Print_Area" localSheetId="9">Watermelon!$A$1:$G$92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/>
  <c r="F30" i="9"/>
  <c r="F28" i="10"/>
  <c r="F28" i="8"/>
  <c r="F28" i="12"/>
  <c r="F27" i="11"/>
  <c r="F28" i="3"/>
  <c r="F28" i="5"/>
  <c r="F39" i="6"/>
  <c r="F38"/>
  <c r="F28"/>
  <c r="F27" i="7"/>
  <c r="F34"/>
  <c r="F36"/>
  <c r="F38"/>
  <c r="F37"/>
  <c r="F35" i="2"/>
  <c r="F37" i="9"/>
  <c r="F37" i="6"/>
  <c r="F35"/>
  <c r="F35" i="12"/>
  <c r="F37"/>
  <c r="F39"/>
  <c r="F38"/>
  <c r="E38"/>
  <c r="E35"/>
  <c r="E37"/>
  <c r="E34" i="11"/>
  <c r="E36"/>
  <c r="F34"/>
  <c r="F36"/>
  <c r="F38"/>
  <c r="F37"/>
  <c r="E37"/>
  <c r="F35" i="10"/>
  <c r="F37"/>
  <c r="F39"/>
  <c r="F38"/>
  <c r="E38"/>
  <c r="E35"/>
  <c r="E37"/>
  <c r="F39" i="9"/>
  <c r="F41"/>
  <c r="F40"/>
  <c r="E40"/>
  <c r="E37"/>
  <c r="E39"/>
  <c r="F35" i="8"/>
  <c r="F37"/>
  <c r="F39"/>
  <c r="F38"/>
  <c r="E28"/>
  <c r="E38"/>
  <c r="E35"/>
  <c r="E27" i="7"/>
  <c r="E37"/>
  <c r="E34"/>
  <c r="E36"/>
  <c r="E35" i="6"/>
  <c r="E28"/>
  <c r="E37"/>
  <c r="E38"/>
  <c r="F35" i="5"/>
  <c r="F37"/>
  <c r="F39"/>
  <c r="F38"/>
  <c r="E28"/>
  <c r="E38"/>
  <c r="E35"/>
  <c r="E37"/>
  <c r="F35" i="3"/>
  <c r="F37"/>
  <c r="F39"/>
  <c r="F38"/>
  <c r="E28"/>
  <c r="E38"/>
  <c r="E35"/>
  <c r="E37"/>
  <c r="F37" i="2"/>
  <c r="F39"/>
  <c r="F38"/>
  <c r="E28"/>
  <c r="E38"/>
  <c r="E35"/>
  <c r="E37"/>
</calcChain>
</file>

<file path=xl/sharedStrings.xml><?xml version="1.0" encoding="utf-8"?>
<sst xmlns="http://schemas.openxmlformats.org/spreadsheetml/2006/main" count="631" uniqueCount="119">
  <si>
    <t>Unit</t>
  </si>
  <si>
    <t>Quantity</t>
  </si>
  <si>
    <t>$/Unit</t>
  </si>
  <si>
    <t>Receipts</t>
  </si>
  <si>
    <t>2.   Variable Costs</t>
  </si>
  <si>
    <t>3.  Organic Certification</t>
  </si>
  <si>
    <t>Acre</t>
  </si>
  <si>
    <t>5.   Compost</t>
  </si>
  <si>
    <t>Ton</t>
  </si>
  <si>
    <t>6.   Cover Crop</t>
  </si>
  <si>
    <t>7.   Lime (prorated)</t>
  </si>
  <si>
    <t>8.   Organic Pest. Sprays</t>
  </si>
  <si>
    <t>Oz.</t>
  </si>
  <si>
    <t>9.   Fuel</t>
  </si>
  <si>
    <t>Gal.</t>
  </si>
  <si>
    <t>Each</t>
  </si>
  <si>
    <t>11. Labor</t>
  </si>
  <si>
    <t>Hrs.</t>
  </si>
  <si>
    <t>12. Irrigation Supplies</t>
  </si>
  <si>
    <t>13. Other?</t>
  </si>
  <si>
    <t>Total Variable Costs</t>
  </si>
  <si>
    <t>14.  Fixed Costs</t>
  </si>
  <si>
    <t>15.  Machine &amp; Equip.</t>
  </si>
  <si>
    <t>16.  Irrigation</t>
  </si>
  <si>
    <t>17.  Land Charge</t>
  </si>
  <si>
    <t>Total Fixed Costs</t>
  </si>
  <si>
    <t>TOTAL COSTS</t>
  </si>
  <si>
    <t>Return above Variable Costs</t>
  </si>
  <si>
    <t>Return Above Total Costs</t>
  </si>
  <si>
    <t xml:space="preserve"> 1. Watermelon</t>
  </si>
  <si>
    <t>Crate</t>
  </si>
  <si>
    <t>4.   Seedlings</t>
  </si>
  <si>
    <t>Thous.</t>
  </si>
  <si>
    <t>10. Pallet Crate</t>
  </si>
  <si>
    <t>Item</t>
  </si>
  <si>
    <t>Purchase Price</t>
  </si>
  <si>
    <t>Salvage Value $</t>
  </si>
  <si>
    <t>Useful Life Years</t>
  </si>
  <si>
    <t>Acres Used/Yr.</t>
  </si>
  <si>
    <t>Repair &amp; Maint. $/AC</t>
  </si>
  <si>
    <t>Total**  $/AC</t>
  </si>
  <si>
    <t>Chisel Plow</t>
  </si>
  <si>
    <t>Transplanter</t>
  </si>
  <si>
    <t>Pest. Sprayer</t>
  </si>
  <si>
    <t>Trailer</t>
  </si>
  <si>
    <t>Disk</t>
  </si>
  <si>
    <t>Manure Spreader</t>
  </si>
  <si>
    <t>Bed Shaper</t>
  </si>
  <si>
    <t>1.  Greens</t>
  </si>
  <si>
    <t>Box</t>
  </si>
  <si>
    <t>4.   Seed</t>
  </si>
  <si>
    <t>Lbs.</t>
  </si>
  <si>
    <t>10. Box &amp; Cool</t>
  </si>
  <si>
    <t>Notes - Budget Estimates for Planning Only</t>
  </si>
  <si>
    <t>Machinery and Equipment Costs*</t>
  </si>
  <si>
    <t>Total $/Ac</t>
  </si>
  <si>
    <t xml:space="preserve">  Your Farm $/Ac</t>
  </si>
  <si>
    <t>Total $/ Acre = 222</t>
  </si>
  <si>
    <t xml:space="preserve">Tractor     </t>
  </si>
  <si>
    <t>Case</t>
  </si>
  <si>
    <t>10.  Paper case</t>
  </si>
  <si>
    <t>Planter - 1 row</t>
  </si>
  <si>
    <t>1.  Cabbage</t>
  </si>
  <si>
    <t>Total $/ Acre = 211</t>
  </si>
  <si>
    <t>1.  Broccoli</t>
  </si>
  <si>
    <t>1.  Summer Squash</t>
  </si>
  <si>
    <t>20 lb Case</t>
  </si>
  <si>
    <t xml:space="preserve"> 1. Tomatoes</t>
  </si>
  <si>
    <t>10.  40-Lb. Case</t>
  </si>
  <si>
    <t>Harvester</t>
  </si>
  <si>
    <t>1.  Irish Potato</t>
  </si>
  <si>
    <t>4.   Potato Seed</t>
  </si>
  <si>
    <t>Cwt.</t>
  </si>
  <si>
    <t>1.  Sweet Potato</t>
  </si>
  <si>
    <t>1.  Leaf Lettuce</t>
  </si>
  <si>
    <t>4.   Transplants</t>
  </si>
  <si>
    <t>Thou.</t>
  </si>
  <si>
    <t>10.  24 Count Case</t>
  </si>
  <si>
    <t>11.  Labor</t>
  </si>
  <si>
    <t>12.  Irrigation Supplies</t>
  </si>
  <si>
    <t>9.    Fuel</t>
  </si>
  <si>
    <t>1.  Cucumbers</t>
  </si>
  <si>
    <t>6.  Organic Fertilizer</t>
  </si>
  <si>
    <t>7.   Cover Crop</t>
  </si>
  <si>
    <t>8.   Lime (prorated)</t>
  </si>
  <si>
    <t>9.   Organic Pest. Sprays</t>
  </si>
  <si>
    <t>10.   Fuel</t>
  </si>
  <si>
    <t>11. Paper Case</t>
  </si>
  <si>
    <t>12. Stakes &amp; Twine</t>
  </si>
  <si>
    <t>13. 5-Gal. Bucket</t>
  </si>
  <si>
    <t>14. Labor</t>
  </si>
  <si>
    <t>15. Irrigation Supplies</t>
  </si>
  <si>
    <t>13.  Plastic Mulch</t>
  </si>
  <si>
    <t>14.  Other?</t>
  </si>
  <si>
    <t>15.  Fixed Costs</t>
  </si>
  <si>
    <t>16.  Machine &amp; Equip.</t>
  </si>
  <si>
    <t>17.  Irrigation</t>
  </si>
  <si>
    <t>18.  Land Charge</t>
  </si>
  <si>
    <t>200 Buckets</t>
  </si>
  <si>
    <t>Total $/ Acre = 240</t>
  </si>
  <si>
    <t>14. Other?</t>
  </si>
  <si>
    <t>Total $/ Acre = 251</t>
  </si>
  <si>
    <t>10. Paper case</t>
  </si>
  <si>
    <t>13. Plastic Mulch</t>
  </si>
  <si>
    <t>7.   Organic Pest. Sprays</t>
  </si>
  <si>
    <t>8.   Fuel</t>
  </si>
  <si>
    <t>9.  40-Lb. Case</t>
  </si>
  <si>
    <t>10. Labor</t>
  </si>
  <si>
    <t>11. Irrigation Supplies</t>
  </si>
  <si>
    <t>12. Plastic Mulch</t>
  </si>
  <si>
    <t>Total $/ Acre = 1,025</t>
  </si>
  <si>
    <t>Total $/ Acre = 243</t>
  </si>
  <si>
    <t>16. Plastic Mulch</t>
  </si>
  <si>
    <t>17. Other?</t>
  </si>
  <si>
    <t>18.  Fixed Costs</t>
  </si>
  <si>
    <t>19.  Machine &amp; Equip.</t>
  </si>
  <si>
    <t>20.  Irrigation</t>
  </si>
  <si>
    <t>21.  Land Charge</t>
  </si>
  <si>
    <t>10.  Box and Cool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</si>
</sst>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1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shrinkToFi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0" fillId="2" borderId="1" xfId="0" applyNumberFormat="1" applyFill="1" applyBorder="1"/>
    <xf numFmtId="4" fontId="1" fillId="0" borderId="0" xfId="0" applyNumberFormat="1" applyFont="1"/>
    <xf numFmtId="4" fontId="0" fillId="0" borderId="0" xfId="0" applyNumberFormat="1" applyAlignment="1">
      <alignment horizontal="left" indent="1"/>
    </xf>
    <xf numFmtId="4" fontId="1" fillId="0" borderId="0" xfId="0" applyNumberFormat="1" applyFont="1" applyAlignment="1">
      <alignment horizontal="left" indent="1"/>
    </xf>
    <xf numFmtId="4" fontId="1" fillId="0" borderId="2" xfId="0" applyNumberFormat="1" applyFont="1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left" indent="1"/>
    </xf>
    <xf numFmtId="4" fontId="0" fillId="0" borderId="0" xfId="0" applyNumberForma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shrinkToFit="1"/>
    </xf>
    <xf numFmtId="4" fontId="0" fillId="0" borderId="0" xfId="0" applyNumberFormat="1" applyFont="1" applyAlignment="1">
      <alignment wrapText="1"/>
    </xf>
    <xf numFmtId="4" fontId="0" fillId="0" borderId="2" xfId="0" applyNumberFormat="1" applyBorder="1" applyProtection="1">
      <protection locked="0" hidden="1"/>
    </xf>
    <xf numFmtId="4" fontId="0" fillId="0" borderId="0" xfId="0" applyNumberFormat="1" applyProtection="1">
      <protection locked="0" hidden="1"/>
    </xf>
    <xf numFmtId="4" fontId="1" fillId="0" borderId="0" xfId="0" applyNumberFormat="1" applyFont="1" applyProtection="1">
      <protection locked="0" hidden="1"/>
    </xf>
    <xf numFmtId="4" fontId="0" fillId="0" borderId="0" xfId="0" applyNumberFormat="1" applyBorder="1" applyProtection="1">
      <protection locked="0" hidden="1"/>
    </xf>
    <xf numFmtId="4" fontId="0" fillId="0" borderId="1" xfId="0" applyNumberFormat="1" applyBorder="1" applyProtection="1">
      <protection locked="0" hidden="1"/>
    </xf>
    <xf numFmtId="4" fontId="0" fillId="0" borderId="2" xfId="0" applyNumberFormat="1" applyFont="1" applyBorder="1" applyProtection="1">
      <protection locked="0" hidden="1"/>
    </xf>
    <xf numFmtId="4" fontId="0" fillId="0" borderId="3" xfId="0" applyNumberFormat="1" applyBorder="1" applyProtection="1">
      <protection locked="0" hidden="1"/>
    </xf>
    <xf numFmtId="4" fontId="0" fillId="0" borderId="0" xfId="0" applyNumberFormat="1" applyFill="1" applyBorder="1"/>
    <xf numFmtId="4" fontId="0" fillId="0" borderId="2" xfId="0" applyNumberFormat="1" applyBorder="1"/>
    <xf numFmtId="4" fontId="6" fillId="0" borderId="6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horizontal="center"/>
    </xf>
    <xf numFmtId="4" fontId="0" fillId="0" borderId="2" xfId="0" applyNumberFormat="1" applyFont="1" applyBorder="1" applyProtection="1">
      <protection hidden="1"/>
    </xf>
    <xf numFmtId="4" fontId="0" fillId="0" borderId="2" xfId="0" applyNumberFormat="1" applyBorder="1" applyProtection="1">
      <protection hidden="1"/>
    </xf>
    <xf numFmtId="4" fontId="0" fillId="0" borderId="4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left" indent="1"/>
    </xf>
    <xf numFmtId="4" fontId="0" fillId="2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Alignment="1">
      <alignment horizontal="left"/>
    </xf>
    <xf numFmtId="4" fontId="0" fillId="0" borderId="2" xfId="0" applyNumberFormat="1" applyFont="1" applyBorder="1" applyAlignment="1">
      <alignment horizontal="left" indent="1"/>
    </xf>
    <xf numFmtId="4" fontId="0" fillId="0" borderId="0" xfId="0" applyNumberFormat="1" applyFont="1" applyBorder="1" applyAlignment="1">
      <alignment horizontal="left" indent="1"/>
    </xf>
    <xf numFmtId="4" fontId="0" fillId="0" borderId="4" xfId="0" applyNumberFormat="1" applyFont="1" applyBorder="1" applyAlignment="1">
      <alignment horizontal="left" indent="1"/>
    </xf>
    <xf numFmtId="4" fontId="0" fillId="0" borderId="1" xfId="0" applyNumberFormat="1" applyFont="1" applyBorder="1" applyAlignment="1">
      <alignment horizontal="left" indent="1"/>
    </xf>
    <xf numFmtId="4" fontId="0" fillId="0" borderId="3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 wrapText="1"/>
    </xf>
    <xf numFmtId="4" fontId="6" fillId="0" borderId="6" xfId="0" applyNumberFormat="1" applyFont="1" applyBorder="1" applyAlignment="1">
      <alignment horizontal="left" wrapText="1" shrinkToFit="1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4" fontId="5" fillId="0" borderId="0" xfId="0" applyNumberFormat="1" applyFont="1" applyAlignment="1">
      <alignment vertical="center" shrinkToFit="1"/>
    </xf>
    <xf numFmtId="4" fontId="5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shrinkToFit="1"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4" fontId="1" fillId="0" borderId="0" xfId="0" applyNumberFormat="1" applyFont="1" applyAlignment="1">
      <alignment horizontal="right" indent="1"/>
    </xf>
    <xf numFmtId="4" fontId="0" fillId="0" borderId="0" xfId="0" applyNumberFormat="1" applyAlignment="1">
      <alignment horizontal="right"/>
    </xf>
    <xf numFmtId="4" fontId="0" fillId="0" borderId="4" xfId="0" applyNumberFormat="1" applyBorder="1" applyAlignment="1">
      <alignment horizontal="right" indent="1"/>
    </xf>
    <xf numFmtId="4" fontId="0" fillId="0" borderId="1" xfId="0" applyNumberFormat="1" applyBorder="1" applyAlignment="1">
      <alignment horizontal="right" indent="1"/>
    </xf>
    <xf numFmtId="0" fontId="5" fillId="0" borderId="0" xfId="0" applyNumberFormat="1" applyFont="1" applyAlignment="1">
      <alignment horizontal="right" shrinkToFit="1"/>
    </xf>
    <xf numFmtId="0" fontId="5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 applyProtection="1">
      <alignment horizontal="right"/>
      <protection locked="0" hidden="1"/>
    </xf>
    <xf numFmtId="4" fontId="0" fillId="0" borderId="0" xfId="0" applyNumberFormat="1" applyAlignment="1" applyProtection="1">
      <alignment horizontal="right"/>
      <protection locked="0" hidden="1"/>
    </xf>
    <xf numFmtId="4" fontId="0" fillId="0" borderId="1" xfId="0" applyNumberFormat="1" applyBorder="1" applyAlignment="1" applyProtection="1">
      <alignment horizontal="right"/>
      <protection locked="0" hidden="1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  <protection locked="0" hidden="1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4" fontId="0" fillId="0" borderId="4" xfId="0" applyNumberForma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0" fillId="0" borderId="2" xfId="0" applyNumberFormat="1" applyFont="1" applyBorder="1" applyAlignment="1" applyProtection="1">
      <alignment horizontal="right"/>
      <protection locked="0" hidden="1"/>
    </xf>
    <xf numFmtId="4" fontId="0" fillId="0" borderId="0" xfId="0" applyNumberFormat="1" applyFont="1" applyAlignment="1" applyProtection="1">
      <alignment horizontal="right"/>
      <protection locked="0" hidden="1"/>
    </xf>
    <xf numFmtId="4" fontId="0" fillId="0" borderId="1" xfId="0" applyNumberFormat="1" applyFont="1" applyBorder="1" applyAlignment="1" applyProtection="1">
      <alignment horizontal="right"/>
      <protection locked="0" hidden="1"/>
    </xf>
    <xf numFmtId="2" fontId="0" fillId="0" borderId="2" xfId="0" applyNumberFormat="1" applyFont="1" applyBorder="1" applyAlignment="1" applyProtection="1">
      <alignment horizontal="right"/>
      <protection locked="0" hidden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 indent="1"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right" shrinkToFit="1"/>
    </xf>
    <xf numFmtId="0" fontId="0" fillId="0" borderId="0" xfId="0" applyFont="1" applyAlignment="1">
      <alignment horizontal="right" wrapText="1"/>
    </xf>
    <xf numFmtId="4" fontId="0" fillId="0" borderId="0" xfId="0" applyNumberFormat="1" applyBorder="1" applyProtection="1">
      <protection hidden="1"/>
    </xf>
    <xf numFmtId="0" fontId="0" fillId="0" borderId="0" xfId="0" applyBorder="1" applyAlignment="1">
      <alignment horizontal="right" indent="1"/>
    </xf>
    <xf numFmtId="4" fontId="1" fillId="0" borderId="0" xfId="0" applyNumberFormat="1" applyFont="1" applyAlignment="1" applyProtection="1">
      <alignment horizontal="right"/>
      <protection locked="0" hidden="1"/>
    </xf>
    <xf numFmtId="4" fontId="1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 horizontal="right" inden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 locked="0" hidden="1"/>
    </xf>
    <xf numFmtId="4" fontId="0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0" fillId="0" borderId="1" xfId="0" applyNumberFormat="1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0" borderId="2" xfId="0" applyBorder="1" applyAlignment="1">
      <alignment horizontal="right"/>
    </xf>
    <xf numFmtId="4" fontId="0" fillId="2" borderId="1" xfId="0" applyNumberFormat="1" applyFill="1" applyBorder="1" applyAlignment="1">
      <alignment shrinkToFit="1"/>
    </xf>
    <xf numFmtId="4" fontId="0" fillId="0" borderId="0" xfId="0" applyNumberFormat="1" applyFont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18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0</xdr:rowOff>
    </xdr:from>
    <xdr:to>
      <xdr:col>6</xdr:col>
      <xdr:colOff>8468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33868" y="0"/>
          <a:ext cx="6045200" cy="9736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 Broccoli</a:t>
          </a:r>
          <a:r>
            <a:rPr lang="en-US" sz="1200" b="0" i="0" baseline="0"/>
            <a:t> </a:t>
          </a:r>
          <a:r>
            <a:rPr lang="en-US" sz="1200" b="0" i="0"/>
            <a:t> -- Irrigated --Wholesale</a:t>
          </a:r>
          <a:r>
            <a:rPr lang="en-US" sz="1200" b="0" i="0" baseline="0"/>
            <a:t> Market - 20 lb Case</a:t>
          </a:r>
        </a:p>
        <a:p>
          <a:pPr algn="ctr"/>
          <a:endParaRPr lang="en-US" sz="1200" b="0" i="0" baseline="0"/>
        </a:p>
        <a:p>
          <a:pPr algn="ctr"/>
          <a:r>
            <a:rPr lang="en-US" sz="1050" b="0" i="0" baseline="0"/>
            <a:t>Budget based on 1 acre of broccoli on a 10 acre mixed organic vegetable farm.</a:t>
          </a:r>
        </a:p>
        <a:p>
          <a:pPr algn="ctr"/>
          <a:r>
            <a:rPr lang="en-US" sz="1050" b="0" i="0" baseline="0"/>
            <a:t>Estimated Costs and Returns Per Acre.</a:t>
          </a:r>
          <a:endParaRPr lang="en-US" sz="1050" b="0" i="0"/>
        </a:p>
      </xdr:txBody>
    </xdr:sp>
    <xdr:clientData/>
  </xdr:twoCellAnchor>
  <xdr:twoCellAnchor>
    <xdr:from>
      <xdr:col>0</xdr:col>
      <xdr:colOff>84667</xdr:colOff>
      <xdr:row>81</xdr:row>
      <xdr:rowOff>67734</xdr:rowOff>
    </xdr:from>
    <xdr:to>
      <xdr:col>6</xdr:col>
      <xdr:colOff>753533</xdr:colOff>
      <xdr:row>89</xdr:row>
      <xdr:rowOff>160867</xdr:rowOff>
    </xdr:to>
    <xdr:sp macro="" textlink="">
      <xdr:nvSpPr>
        <xdr:cNvPr id="3" name="TextBox 2"/>
        <xdr:cNvSpPr txBox="1"/>
      </xdr:nvSpPr>
      <xdr:spPr>
        <a:xfrm>
          <a:off x="84667" y="15333134"/>
          <a:ext cx="6726766" cy="1617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47</xdr:row>
      <xdr:rowOff>67732</xdr:rowOff>
    </xdr:from>
    <xdr:to>
      <xdr:col>6</xdr:col>
      <xdr:colOff>804333</xdr:colOff>
      <xdr:row>68</xdr:row>
      <xdr:rowOff>177800</xdr:rowOff>
    </xdr:to>
    <xdr:sp macro="" textlink="">
      <xdr:nvSpPr>
        <xdr:cNvPr id="4" name="TextBox 3"/>
        <xdr:cNvSpPr txBox="1"/>
      </xdr:nvSpPr>
      <xdr:spPr>
        <a:xfrm>
          <a:off x="50800" y="9567332"/>
          <a:ext cx="7103533" cy="41994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  <a:r>
            <a:rPr lang="en-US" sz="1050"/>
            <a:t>.</a:t>
          </a:r>
          <a:r>
            <a:rPr lang="en-US" sz="1050" baseline="0"/>
            <a:t>  </a:t>
          </a:r>
          <a:r>
            <a:rPr lang="en-US" sz="1050"/>
            <a:t>Yield extrapolated from Mississippi State University Budgets 2013.  Price taken from Carolina Farm Stewardship</a:t>
          </a:r>
        </a:p>
        <a:p>
          <a:r>
            <a:rPr lang="en-US" sz="1050"/>
            <a:t>      Assoc. (CFSA) Organic Produce Marketing Survey, 2013.</a:t>
          </a:r>
        </a:p>
        <a:p>
          <a:r>
            <a:rPr lang="en-US" sz="1050"/>
            <a:t>2.</a:t>
          </a:r>
          <a:r>
            <a:rPr lang="en-US" sz="1050" baseline="0"/>
            <a:t>  </a:t>
          </a:r>
          <a:r>
            <a:rPr lang="en-US" sz="1050"/>
            <a:t>Variable costs are those costs that a farmer incurs because he/she decided to grow this specific crop.</a:t>
          </a:r>
        </a:p>
        <a:p>
          <a:r>
            <a:rPr lang="en-US" sz="1050"/>
            <a:t>3.</a:t>
          </a:r>
          <a:r>
            <a:rPr lang="en-US" sz="1050" baseline="0"/>
            <a:t>  </a:t>
          </a:r>
          <a:r>
            <a:rPr lang="en-US" sz="1050"/>
            <a:t>Average organic certification cost from USDA Farm Services Administration.</a:t>
          </a:r>
        </a:p>
        <a:p>
          <a:r>
            <a:rPr lang="en-US" sz="1050"/>
            <a:t>4.</a:t>
          </a:r>
          <a:r>
            <a:rPr lang="en-US" sz="1050" baseline="0"/>
            <a:t>  </a:t>
          </a:r>
          <a:r>
            <a:rPr lang="en-US" sz="1050"/>
            <a:t>Extrapolated from organic seedling prices found in Internet search, and Mississippi State University enterprise</a:t>
          </a:r>
        </a:p>
        <a:p>
          <a:r>
            <a:rPr lang="en-US" sz="1050"/>
            <a:t>     budgets.</a:t>
          </a:r>
        </a:p>
        <a:p>
          <a:r>
            <a:rPr lang="en-US" sz="1050"/>
            <a:t>5.</a:t>
          </a:r>
          <a:r>
            <a:rPr lang="en-US" sz="1050" baseline="0"/>
            <a:t>  </a:t>
          </a:r>
          <a:r>
            <a:rPr lang="en-US" sz="1050"/>
            <a:t>Average price of 1 ton of compost, chicken litter, or manure found in Internet search.</a:t>
          </a:r>
        </a:p>
        <a:p>
          <a:r>
            <a:rPr lang="en-US" sz="1050"/>
            <a:t>6.</a:t>
          </a:r>
          <a:r>
            <a:rPr lang="en-US" sz="1050" baseline="0"/>
            <a:t>  </a:t>
          </a:r>
          <a:r>
            <a:rPr lang="en-US" sz="1050"/>
            <a:t>Average of various cover crop seed and planting cost. Estimated from farmer interviews, and Mississippi State</a:t>
          </a:r>
        </a:p>
        <a:p>
          <a:r>
            <a:rPr lang="en-US" sz="1050"/>
            <a:t>     University enterprise budgets, 2013.</a:t>
          </a:r>
        </a:p>
        <a:p>
          <a:r>
            <a:rPr lang="en-US" sz="1050"/>
            <a:t>7.</a:t>
          </a:r>
          <a:r>
            <a:rPr lang="en-US" sz="1050" baseline="0"/>
            <a:t>  </a:t>
          </a:r>
          <a:r>
            <a:rPr lang="en-US" sz="1050"/>
            <a:t>Equals 1 ton of lime per acre every 3 years. Price from Internet search.</a:t>
          </a:r>
        </a:p>
        <a:p>
          <a:r>
            <a:rPr lang="en-US" sz="1050"/>
            <a:t>8.</a:t>
          </a:r>
          <a:r>
            <a:rPr lang="en-US" sz="1050" baseline="0"/>
            <a:t>  </a:t>
          </a:r>
          <a:r>
            <a:rPr lang="en-US" sz="1050"/>
            <a:t>Used only when mechanical and physical control methods are ineffective. Application rates and weighted average</a:t>
          </a:r>
        </a:p>
        <a:p>
          <a:r>
            <a:rPr lang="en-US" sz="1050"/>
            <a:t>      price for Dipel DF, PyGanic &amp; Trilogy taken from 2013 CFSA pest control worksheets.</a:t>
          </a:r>
        </a:p>
        <a:p>
          <a:r>
            <a:rPr lang="en-US" sz="1050"/>
            <a:t>9.</a:t>
          </a:r>
          <a:r>
            <a:rPr lang="en-US" sz="1050" baseline="0"/>
            <a:t>  </a:t>
          </a:r>
          <a:r>
            <a:rPr lang="en-US" sz="1050"/>
            <a:t>Mississippi State University, Traditional Vegetables 2013 Planning Budgets, and farmer reviews.</a:t>
          </a:r>
        </a:p>
        <a:p>
          <a:r>
            <a:rPr lang="en-US" sz="1050"/>
            <a:t>10.</a:t>
          </a:r>
          <a:r>
            <a:rPr lang="en-US" sz="1050" baseline="0"/>
            <a:t> </a:t>
          </a:r>
          <a:r>
            <a:rPr lang="en-US" sz="1050"/>
            <a:t>Cost estimate from Internet search of various suppliers.</a:t>
          </a:r>
        </a:p>
        <a:p>
          <a:r>
            <a:rPr lang="en-US" sz="1050"/>
            <a:t>11.</a:t>
          </a:r>
          <a:r>
            <a:rPr lang="en-US" sz="1050" baseline="0"/>
            <a:t> </a:t>
          </a:r>
          <a:r>
            <a:rPr lang="en-US" sz="1050"/>
            <a:t>Labor estimates vary widely.  This estimate is extrapolated from enterprise budgets developed by University of </a:t>
          </a:r>
        </a:p>
        <a:p>
          <a:r>
            <a:rPr lang="en-US" sz="1050"/>
            <a:t>       Georgia 2009 and Mississippi State University 2013.</a:t>
          </a:r>
        </a:p>
        <a:p>
          <a:r>
            <a:rPr lang="en-US" sz="1050"/>
            <a:t>12.</a:t>
          </a:r>
          <a:r>
            <a:rPr lang="en-US" sz="1050" baseline="0"/>
            <a:t> </a:t>
          </a:r>
          <a:r>
            <a:rPr lang="en-US" sz="1050"/>
            <a:t>Irrigation supplies include 1.5 rolls of drip tape and 6 acre inches of rural water cost. Derived from the Mississippi</a:t>
          </a:r>
        </a:p>
        <a:p>
          <a:r>
            <a:rPr lang="en-US" sz="1050"/>
            <a:t>      State University 2013 enterprise budgets.</a:t>
          </a:r>
        </a:p>
        <a:p>
          <a:r>
            <a:rPr lang="en-US" sz="1050"/>
            <a:t>13.</a:t>
          </a:r>
          <a:r>
            <a:rPr lang="en-US" sz="1050" baseline="0"/>
            <a:t> </a:t>
          </a:r>
          <a:r>
            <a:rPr lang="en-US" sz="1050"/>
            <a:t>Plastic Mulch</a:t>
          </a:r>
        </a:p>
        <a:p>
          <a:r>
            <a:rPr lang="en-US" sz="1050"/>
            <a:t>14.</a:t>
          </a:r>
          <a:r>
            <a:rPr lang="en-US" sz="1050" baseline="0"/>
            <a:t> </a:t>
          </a:r>
          <a:r>
            <a:rPr lang="en-US" sz="1050"/>
            <a:t>Purposely left blank for other unspecified farm costs.</a:t>
          </a:r>
        </a:p>
        <a:p>
          <a:r>
            <a:rPr lang="en-US" sz="1050"/>
            <a:t>15.</a:t>
          </a:r>
          <a:r>
            <a:rPr lang="en-US" sz="1050" baseline="0"/>
            <a:t> </a:t>
          </a:r>
          <a:r>
            <a:rPr lang="en-US" sz="1050"/>
            <a:t> Fixed costs are costs that a farmer incurs whether or not a crop is grown.</a:t>
          </a:r>
        </a:p>
        <a:p>
          <a:r>
            <a:rPr lang="en-US" sz="1050"/>
            <a:t>16.</a:t>
          </a:r>
          <a:r>
            <a:rPr lang="en-US" sz="1050" baseline="0"/>
            <a:t>  </a:t>
          </a:r>
          <a:r>
            <a:rPr lang="en-US" sz="1050"/>
            <a:t>See table below.</a:t>
          </a:r>
        </a:p>
        <a:p>
          <a:r>
            <a:rPr lang="en-US" sz="1050"/>
            <a:t>17.</a:t>
          </a:r>
          <a:r>
            <a:rPr lang="en-US" sz="1050" baseline="0"/>
            <a:t>  </a:t>
          </a:r>
          <a:r>
            <a:rPr lang="en-US" sz="1050"/>
            <a:t>Annual fixed cost for irrigation setup.</a:t>
          </a:r>
        </a:p>
        <a:p>
          <a:r>
            <a:rPr lang="en-US" sz="1050"/>
            <a:t>18.</a:t>
          </a:r>
          <a:r>
            <a:rPr lang="en-US" sz="1050" baseline="0"/>
            <a:t>  </a:t>
          </a:r>
          <a:r>
            <a:rPr lang="en-US" sz="1050"/>
            <a:t>Average of farm rental values for North and South Carolina. Estimated from USDA National Agricultural Statistics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8469</xdr:colOff>
      <xdr:row>0</xdr:row>
      <xdr:rowOff>25400</xdr:rowOff>
    </xdr:from>
    <xdr:to>
      <xdr:col>5</xdr:col>
      <xdr:colOff>939801</xdr:colOff>
      <xdr:row>5</xdr:row>
      <xdr:rowOff>160866</xdr:rowOff>
    </xdr:to>
    <xdr:sp macro="" textlink="">
      <xdr:nvSpPr>
        <xdr:cNvPr id="2" name="TextBox 1"/>
        <xdr:cNvSpPr txBox="1"/>
      </xdr:nvSpPr>
      <xdr:spPr>
        <a:xfrm>
          <a:off x="8469" y="25400"/>
          <a:ext cx="6036732" cy="1109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 Watermelon -- Irrigated --Wholesale</a:t>
          </a:r>
          <a:r>
            <a:rPr lang="en-US" sz="1200" b="0" i="0" baseline="0"/>
            <a:t> Market - 1350 lb Crate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watermelon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33867</xdr:colOff>
      <xdr:row>81</xdr:row>
      <xdr:rowOff>42334</xdr:rowOff>
    </xdr:from>
    <xdr:to>
      <xdr:col>6</xdr:col>
      <xdr:colOff>804334</xdr:colOff>
      <xdr:row>90</xdr:row>
      <xdr:rowOff>169334</xdr:rowOff>
    </xdr:to>
    <xdr:sp macro="" textlink="">
      <xdr:nvSpPr>
        <xdr:cNvPr id="3" name="TextBox 2"/>
        <xdr:cNvSpPr txBox="1"/>
      </xdr:nvSpPr>
      <xdr:spPr>
        <a:xfrm>
          <a:off x="33867" y="15925801"/>
          <a:ext cx="7103534" cy="18796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100"/>
            <a:t>**Total $/Ac. = Purchase Price – Salvage Value/Useful Life/ Acres Used + Repair &amp; Maintenance.</a:t>
          </a:r>
        </a:p>
        <a:p>
          <a:endParaRPr lang="en-US" sz="1100"/>
        </a:p>
        <a:p>
          <a:r>
            <a:rPr lang="en-US" sz="1100"/>
            <a:t>Prepared by:  Randy James, PhD              	 Kathy Folsom, Ed. Specialist Reading</a:t>
          </a:r>
        </a:p>
        <a:p>
          <a:r>
            <a:rPr lang="en-US" sz="1100"/>
            <a:t>                       Professor Emeritus                        	                           South Carolina Dept. of Ed., Retired</a:t>
          </a:r>
        </a:p>
        <a:p>
          <a:r>
            <a:rPr lang="en-US" sz="1100"/>
            <a:t>                       The Ohio State University</a:t>
          </a:r>
        </a:p>
        <a:p>
          <a:r>
            <a:rPr lang="en-US" sz="1100"/>
            <a:t>                        College of Food, Agriculture &amp;</a:t>
          </a:r>
        </a:p>
        <a:p>
          <a:r>
            <a:rPr lang="en-US" sz="1100"/>
            <a:t>                        Environmental Sciences</a:t>
          </a:r>
        </a:p>
        <a:p>
          <a:endParaRPr lang="en-US" sz="1100"/>
        </a:p>
      </xdr:txBody>
    </xdr:sp>
    <xdr:clientData/>
  </xdr:twoCellAnchor>
  <xdr:twoCellAnchor>
    <xdr:from>
      <xdr:col>0</xdr:col>
      <xdr:colOff>25400</xdr:colOff>
      <xdr:row>47</xdr:row>
      <xdr:rowOff>50800</xdr:rowOff>
    </xdr:from>
    <xdr:to>
      <xdr:col>6</xdr:col>
      <xdr:colOff>795867</xdr:colOff>
      <xdr:row>69</xdr:row>
      <xdr:rowOff>127001</xdr:rowOff>
    </xdr:to>
    <xdr:sp macro="" textlink="">
      <xdr:nvSpPr>
        <xdr:cNvPr id="4" name="TextBox 3"/>
        <xdr:cNvSpPr txBox="1"/>
      </xdr:nvSpPr>
      <xdr:spPr>
        <a:xfrm>
          <a:off x="25400" y="9550400"/>
          <a:ext cx="7103534" cy="43603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extrapolated from Mississippi State University Budgets 2013.  Price taken from Carolina Farm Stewardship Assoc.</a:t>
          </a:r>
        </a:p>
        <a:p>
          <a:r>
            <a:rPr lang="en-US" sz="1100"/>
            <a:t>      (CSFA)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organic seedling prices found in Internet search, and enterprise budgets developed by Mississippi</a:t>
          </a:r>
        </a:p>
        <a:p>
          <a:r>
            <a:rPr lang="en-US" sz="1100"/>
            <a:t>      State University and Clemson Extension.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 price for PyGanic, Sonata &amp; Cueve (copper) taken from 2013 CFSA pest control worksheet.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budgets developed by University of</a:t>
          </a:r>
        </a:p>
        <a:p>
          <a:r>
            <a:rPr lang="en-US" sz="1100"/>
            <a:t>      Georgia 2009 and Mississippi State University 2013.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 </a:t>
          </a:r>
        </a:p>
        <a:p>
          <a:r>
            <a:rPr lang="en-US" sz="1100"/>
            <a:t>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47674</xdr:rowOff>
    </xdr:from>
    <xdr:to>
      <xdr:col>5</xdr:col>
      <xdr:colOff>1481668</xdr:colOff>
      <xdr:row>5</xdr:row>
      <xdr:rowOff>177800</xdr:rowOff>
    </xdr:to>
    <xdr:sp macro="" textlink="">
      <xdr:nvSpPr>
        <xdr:cNvPr id="2" name="TextBox 1"/>
        <xdr:cNvSpPr txBox="1"/>
      </xdr:nvSpPr>
      <xdr:spPr>
        <a:xfrm>
          <a:off x="33868" y="47674"/>
          <a:ext cx="6146800" cy="11037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</a:t>
          </a:r>
          <a:r>
            <a:rPr lang="en-US" sz="1200" b="0" i="0" baseline="0"/>
            <a:t> Cabbage </a:t>
          </a:r>
          <a:r>
            <a:rPr lang="en-US" sz="1200" b="0" i="0"/>
            <a:t> -- Irrigated --Wholesale</a:t>
          </a:r>
          <a:r>
            <a:rPr lang="en-US" sz="1200" b="0" i="0" baseline="0"/>
            <a:t> Market - 45 LBS/Box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cabbage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84667</xdr:colOff>
      <xdr:row>80</xdr:row>
      <xdr:rowOff>67734</xdr:rowOff>
    </xdr:from>
    <xdr:to>
      <xdr:col>6</xdr:col>
      <xdr:colOff>753533</xdr:colOff>
      <xdr:row>88</xdr:row>
      <xdr:rowOff>160867</xdr:rowOff>
    </xdr:to>
    <xdr:sp macro="" textlink="">
      <xdr:nvSpPr>
        <xdr:cNvPr id="3" name="TextBox 2"/>
        <xdr:cNvSpPr txBox="1"/>
      </xdr:nvSpPr>
      <xdr:spPr>
        <a:xfrm>
          <a:off x="84667" y="15333134"/>
          <a:ext cx="6726766" cy="1617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46</xdr:row>
      <xdr:rowOff>67732</xdr:rowOff>
    </xdr:from>
    <xdr:to>
      <xdr:col>6</xdr:col>
      <xdr:colOff>787400</xdr:colOff>
      <xdr:row>67</xdr:row>
      <xdr:rowOff>160866</xdr:rowOff>
    </xdr:to>
    <xdr:sp macro="" textlink="">
      <xdr:nvSpPr>
        <xdr:cNvPr id="4" name="TextBox 3"/>
        <xdr:cNvSpPr txBox="1"/>
      </xdr:nvSpPr>
      <xdr:spPr>
        <a:xfrm>
          <a:off x="50800" y="9372599"/>
          <a:ext cx="6934200" cy="41825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Yield is average of University of Georgia Budgets 2011.  Price taken from Carolina Farm Stewardship Assoc. (CFSA)</a:t>
          </a:r>
        </a:p>
        <a:p>
          <a:r>
            <a:rPr lang="en-US" sz="1100"/>
            <a:t>    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</a:t>
          </a:r>
          <a:r>
            <a:rPr lang="en-US" sz="1100"/>
            <a:t>Average of organic seedling prices found in Internet search.</a:t>
          </a:r>
        </a:p>
        <a:p>
          <a:r>
            <a:rPr lang="en-US" sz="1100"/>
            <a:t>5.</a:t>
          </a:r>
          <a:r>
            <a:rPr lang="en-US" sz="1100" baseline="0"/>
            <a:t>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price for Dipel DF, PyGanic &amp; Trilogy taken from 2013 CFAS pest control worksheets.</a:t>
          </a:r>
        </a:p>
        <a:p>
          <a:r>
            <a:rPr lang="en-US" sz="1100"/>
            <a:t>9.</a:t>
          </a:r>
          <a:r>
            <a:rPr lang="en-US" sz="1100" baseline="0"/>
            <a:t>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 developed by Clemson</a:t>
          </a:r>
        </a:p>
        <a:p>
          <a:r>
            <a:rPr lang="en-US" sz="1100"/>
            <a:t>      Extension, University of Georgia and Mississippi State University.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 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</a:t>
          </a:r>
          <a:r>
            <a:rPr lang="en-US" sz="1100"/>
            <a:t>Average of farm rental values for North and South Carolina. Estimated from USDA National Agricultural Statistics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47675</xdr:rowOff>
    </xdr:from>
    <xdr:to>
      <xdr:col>6</xdr:col>
      <xdr:colOff>8467</xdr:colOff>
      <xdr:row>5</xdr:row>
      <xdr:rowOff>169334</xdr:rowOff>
    </xdr:to>
    <xdr:sp macro="" textlink="">
      <xdr:nvSpPr>
        <xdr:cNvPr id="2" name="TextBox 1"/>
        <xdr:cNvSpPr txBox="1"/>
      </xdr:nvSpPr>
      <xdr:spPr>
        <a:xfrm>
          <a:off x="33868" y="47675"/>
          <a:ext cx="6273799" cy="109532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</a:t>
          </a:r>
          <a:r>
            <a:rPr lang="en-US" sz="1200" b="0" i="0" baseline="0"/>
            <a:t> Cucumbers </a:t>
          </a:r>
          <a:r>
            <a:rPr lang="en-US" sz="1200" b="0" i="0"/>
            <a:t> -- Irrigated --Wholesale</a:t>
          </a:r>
          <a:r>
            <a:rPr lang="en-US" sz="1200" b="0" i="0" baseline="0"/>
            <a:t> Market - 20 lb Case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cucumbers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8467</xdr:colOff>
      <xdr:row>80</xdr:row>
      <xdr:rowOff>67734</xdr:rowOff>
    </xdr:from>
    <xdr:to>
      <xdr:col>6</xdr:col>
      <xdr:colOff>804333</xdr:colOff>
      <xdr:row>88</xdr:row>
      <xdr:rowOff>160867</xdr:rowOff>
    </xdr:to>
    <xdr:sp macro="" textlink="">
      <xdr:nvSpPr>
        <xdr:cNvPr id="3" name="TextBox 2"/>
        <xdr:cNvSpPr txBox="1"/>
      </xdr:nvSpPr>
      <xdr:spPr>
        <a:xfrm>
          <a:off x="8467" y="15612534"/>
          <a:ext cx="7095066" cy="165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46</xdr:row>
      <xdr:rowOff>67733</xdr:rowOff>
    </xdr:from>
    <xdr:to>
      <xdr:col>6</xdr:col>
      <xdr:colOff>812800</xdr:colOff>
      <xdr:row>67</xdr:row>
      <xdr:rowOff>169333</xdr:rowOff>
    </xdr:to>
    <xdr:sp macro="" textlink="">
      <xdr:nvSpPr>
        <xdr:cNvPr id="5" name="TextBox 4"/>
        <xdr:cNvSpPr txBox="1"/>
      </xdr:nvSpPr>
      <xdr:spPr>
        <a:xfrm>
          <a:off x="50800" y="9372600"/>
          <a:ext cx="7061200" cy="419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is average of University of Georgia Budgets 2011.  Price taken from Carolina Farm Stewardship Assoc. (CFSA)</a:t>
          </a:r>
        </a:p>
        <a:p>
          <a:r>
            <a:rPr lang="en-US" sz="1100"/>
            <a:t>    </a:t>
          </a:r>
          <a:r>
            <a:rPr lang="en-US" sz="1100" baseline="0"/>
            <a:t> </a:t>
          </a:r>
          <a:r>
            <a:rPr lang="en-US" sz="1100"/>
            <a:t>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Average of organic seed prices found in Internet search.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 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 price for PyGanic &amp; Sonata taken from 2013 CFSA pest control worksheets.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 developed by Clemson Extension,</a:t>
          </a:r>
        </a:p>
        <a:p>
          <a:r>
            <a:rPr lang="en-US" sz="1100"/>
            <a:t>       University of Georgia and Mississippi State University.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33869</xdr:colOff>
      <xdr:row>0</xdr:row>
      <xdr:rowOff>47674</xdr:rowOff>
    </xdr:from>
    <xdr:to>
      <xdr:col>5</xdr:col>
      <xdr:colOff>1151467</xdr:colOff>
      <xdr:row>5</xdr:row>
      <xdr:rowOff>160866</xdr:rowOff>
    </xdr:to>
    <xdr:sp macro="" textlink="">
      <xdr:nvSpPr>
        <xdr:cNvPr id="2" name="TextBox 1"/>
        <xdr:cNvSpPr txBox="1"/>
      </xdr:nvSpPr>
      <xdr:spPr>
        <a:xfrm>
          <a:off x="33869" y="47674"/>
          <a:ext cx="6036731" cy="108685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 Greens</a:t>
          </a:r>
          <a:r>
            <a:rPr lang="en-US" sz="1200" b="0" i="0" baseline="0"/>
            <a:t> (Turnip, Mustard, Collards)</a:t>
          </a:r>
          <a:r>
            <a:rPr lang="en-US" sz="1200" b="0" i="0"/>
            <a:t> -- Irrigated --Wholesale</a:t>
          </a:r>
          <a:r>
            <a:rPr lang="en-US" sz="1200" b="0" i="0" baseline="0"/>
            <a:t> Market - 25 lb Box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greens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84666</xdr:colOff>
      <xdr:row>79</xdr:row>
      <xdr:rowOff>67734</xdr:rowOff>
    </xdr:from>
    <xdr:to>
      <xdr:col>6</xdr:col>
      <xdr:colOff>745066</xdr:colOff>
      <xdr:row>87</xdr:row>
      <xdr:rowOff>160867</xdr:rowOff>
    </xdr:to>
    <xdr:sp macro="" textlink="">
      <xdr:nvSpPr>
        <xdr:cNvPr id="3" name="TextBox 2"/>
        <xdr:cNvSpPr txBox="1"/>
      </xdr:nvSpPr>
      <xdr:spPr>
        <a:xfrm>
          <a:off x="84666" y="15612534"/>
          <a:ext cx="6595533" cy="165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59266</xdr:colOff>
      <xdr:row>46</xdr:row>
      <xdr:rowOff>118533</xdr:rowOff>
    </xdr:from>
    <xdr:to>
      <xdr:col>7</xdr:col>
      <xdr:colOff>8466</xdr:colOff>
      <xdr:row>67</xdr:row>
      <xdr:rowOff>152401</xdr:rowOff>
    </xdr:to>
    <xdr:sp macro="" textlink="">
      <xdr:nvSpPr>
        <xdr:cNvPr id="4" name="TextBox 3"/>
        <xdr:cNvSpPr txBox="1"/>
      </xdr:nvSpPr>
      <xdr:spPr>
        <a:xfrm>
          <a:off x="59266" y="9423400"/>
          <a:ext cx="6866467" cy="41232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</a:t>
          </a:r>
          <a:r>
            <a:rPr lang="en-US" sz="1100"/>
            <a:t>Yield extrapolated from Clemson Extension Budget 2011, Mississippi State University Budgets 2013 and farmer</a:t>
          </a:r>
        </a:p>
        <a:p>
          <a:r>
            <a:rPr lang="en-US" sz="1100"/>
            <a:t>      interviews.  Price from, USDA Agricultural Marketing Service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organic seed prices found in Internet search of suppliers.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</a:t>
          </a:r>
        </a:p>
        <a:p>
          <a:r>
            <a:rPr lang="en-US" sz="1100"/>
            <a:t>       average price taken from Carolina Farm Stewardship 2013 pest control worksheets.</a:t>
          </a:r>
        </a:p>
        <a:p>
          <a:r>
            <a:rPr lang="en-US" sz="1100"/>
            <a:t>9.</a:t>
          </a:r>
          <a:r>
            <a:rPr lang="en-US" sz="1100" baseline="0"/>
            <a:t>    </a:t>
          </a:r>
          <a:r>
            <a:rPr lang="en-US" sz="1100"/>
            <a:t>Mississippi State University, Traditional Vegetables 2013 Planning Budgets.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 developed by Mississippi </a:t>
          </a:r>
        </a:p>
        <a:p>
          <a:r>
            <a:rPr lang="en-US" sz="1100"/>
            <a:t>        State University 2013.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</a:t>
          </a:r>
        </a:p>
        <a:p>
          <a:r>
            <a:rPr lang="en-US" sz="1100"/>
            <a:t>        Mississippi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0</xdr:rowOff>
    </xdr:from>
    <xdr:to>
      <xdr:col>6</xdr:col>
      <xdr:colOff>8468</xdr:colOff>
      <xdr:row>5</xdr:row>
      <xdr:rowOff>160867</xdr:rowOff>
    </xdr:to>
    <xdr:sp macro="" textlink="">
      <xdr:nvSpPr>
        <xdr:cNvPr id="2" name="TextBox 1"/>
        <xdr:cNvSpPr txBox="1"/>
      </xdr:nvSpPr>
      <xdr:spPr>
        <a:xfrm>
          <a:off x="33868" y="0"/>
          <a:ext cx="6045200" cy="9398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 baseline="0"/>
            <a:t>Irish Potato </a:t>
          </a:r>
          <a:r>
            <a:rPr lang="en-US" sz="1200" b="0" i="0"/>
            <a:t> -- Irrigated --Wholesale</a:t>
          </a:r>
          <a:r>
            <a:rPr lang="en-US" sz="1200" b="0" i="0" baseline="0"/>
            <a:t> Market - 40 -Pound Case</a:t>
          </a:r>
        </a:p>
        <a:p>
          <a:pPr algn="ctr"/>
          <a:endParaRPr lang="en-US" sz="1200" b="0" i="0" baseline="0"/>
        </a:p>
        <a:p>
          <a:pPr algn="ctr"/>
          <a:r>
            <a:rPr lang="en-US" sz="1200" b="0" i="0" baseline="0"/>
            <a:t>Budget baed on 1 acre of irish potatoes on a 10 acre mixed organic vegetable farm.</a:t>
          </a:r>
        </a:p>
        <a:p>
          <a:pPr algn="ctr"/>
          <a:r>
            <a:rPr lang="en-US" sz="1200" b="0" i="0" baseline="0"/>
            <a:t>Estimated Costs and Returns Per Acre.</a:t>
          </a:r>
          <a:endParaRPr lang="en-US" sz="1200" b="0" i="0"/>
        </a:p>
      </xdr:txBody>
    </xdr:sp>
    <xdr:clientData/>
  </xdr:twoCellAnchor>
  <xdr:twoCellAnchor>
    <xdr:from>
      <xdr:col>0</xdr:col>
      <xdr:colOff>84667</xdr:colOff>
      <xdr:row>81</xdr:row>
      <xdr:rowOff>8466</xdr:rowOff>
    </xdr:from>
    <xdr:to>
      <xdr:col>6</xdr:col>
      <xdr:colOff>753533</xdr:colOff>
      <xdr:row>89</xdr:row>
      <xdr:rowOff>76200</xdr:rowOff>
    </xdr:to>
    <xdr:sp macro="" textlink="">
      <xdr:nvSpPr>
        <xdr:cNvPr id="3" name="TextBox 2"/>
        <xdr:cNvSpPr txBox="1"/>
      </xdr:nvSpPr>
      <xdr:spPr>
        <a:xfrm>
          <a:off x="84667" y="16035866"/>
          <a:ext cx="6726766" cy="15917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47</xdr:row>
      <xdr:rowOff>67733</xdr:rowOff>
    </xdr:from>
    <xdr:to>
      <xdr:col>6</xdr:col>
      <xdr:colOff>762000</xdr:colOff>
      <xdr:row>66</xdr:row>
      <xdr:rowOff>169334</xdr:rowOff>
    </xdr:to>
    <xdr:sp macro="" textlink="">
      <xdr:nvSpPr>
        <xdr:cNvPr id="4" name="TextBox 3"/>
        <xdr:cNvSpPr txBox="1"/>
      </xdr:nvSpPr>
      <xdr:spPr>
        <a:xfrm>
          <a:off x="50800" y="9211733"/>
          <a:ext cx="6769100" cy="37211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</a:t>
          </a:r>
          <a:r>
            <a:rPr lang="en-US" sz="1100"/>
            <a:t>Yield extrapolated from Louisiana State University 2011, Penn State University 2013 enterprise budgets. Price taken</a:t>
          </a:r>
        </a:p>
        <a:p>
          <a:r>
            <a:rPr lang="en-US" sz="1100"/>
            <a:t>      from Carolina Farm Stewardship Assoc. (CFSA)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</a:t>
          </a:r>
          <a:r>
            <a:rPr lang="en-US" sz="1100"/>
            <a:t>Extrapolated from Penn State University 2013 and University of Massachusetts 2000, enterprise budgets.</a:t>
          </a:r>
        </a:p>
        <a:p>
          <a:r>
            <a:rPr lang="en-US" sz="1100"/>
            <a:t>5.</a:t>
          </a:r>
          <a:r>
            <a:rPr lang="en-US" sz="1100" baseline="0"/>
            <a:t>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</a:t>
          </a:r>
          <a:r>
            <a:rPr lang="en-US" sz="1100"/>
            <a:t>Average of various cover crop seed and planting cost. Estimated from farmer interviews, and Mississippi State    </a:t>
          </a:r>
        </a:p>
        <a:p>
          <a:r>
            <a:rPr lang="en-US" sz="1100"/>
            <a:t>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</a:t>
          </a:r>
          <a:r>
            <a:rPr lang="en-US" sz="1100"/>
            <a:t>Used only when mechanical and Physical control methods are ineffective.</a:t>
          </a:r>
        </a:p>
        <a:p>
          <a:r>
            <a:rPr lang="en-US" sz="1100"/>
            <a:t>8.</a:t>
          </a:r>
          <a:r>
            <a:rPr lang="en-US" sz="1100" baseline="0"/>
            <a:t>  </a:t>
          </a:r>
          <a:r>
            <a:rPr lang="en-US" sz="1100"/>
            <a:t>Extrapolated from Louisiana State University 2011 enterprise budget, and farmer reviews.</a:t>
          </a:r>
        </a:p>
        <a:p>
          <a:r>
            <a:rPr lang="en-US" sz="1100"/>
            <a:t>9.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budgets developed by Louisiana State</a:t>
          </a:r>
        </a:p>
        <a:p>
          <a:r>
            <a:rPr lang="en-US" sz="1100"/>
            <a:t>      University 2011 and University of Massachusetts 2000.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State University 2013 enterprise budgets.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Plastic Mulch.</a:t>
          </a:r>
        </a:p>
        <a:p>
          <a:r>
            <a:rPr lang="en-US" sz="1100"/>
            <a:t>13.</a:t>
          </a:r>
          <a:r>
            <a:rPr lang="en-US" sz="1100" baseline="0"/>
            <a:t>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14.</a:t>
          </a:r>
          <a:r>
            <a:rPr lang="en-US" sz="1100" baseline="0"/>
            <a:t>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15.</a:t>
          </a:r>
          <a:r>
            <a:rPr lang="en-US" sz="1100" baseline="0"/>
            <a:t> </a:t>
          </a:r>
          <a:r>
            <a:rPr lang="en-US" sz="1100"/>
            <a:t>See table below.</a:t>
          </a:r>
        </a:p>
        <a:p>
          <a:r>
            <a:rPr lang="en-US" sz="1100"/>
            <a:t>16.</a:t>
          </a:r>
          <a:r>
            <a:rPr lang="en-US" sz="1100" baseline="0"/>
            <a:t> </a:t>
          </a:r>
          <a:r>
            <a:rPr lang="en-US" sz="1100"/>
            <a:t>Annual fixed cost for irrigation setup.</a:t>
          </a:r>
        </a:p>
        <a:p>
          <a:r>
            <a:rPr lang="en-US" sz="1100"/>
            <a:t>17.</a:t>
          </a:r>
          <a:r>
            <a:rPr lang="en-US" sz="1100" baseline="0"/>
            <a:t>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Service 2010 published cropland rents.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0</xdr:row>
      <xdr:rowOff>16935</xdr:rowOff>
    </xdr:from>
    <xdr:to>
      <xdr:col>6</xdr:col>
      <xdr:colOff>8467</xdr:colOff>
      <xdr:row>5</xdr:row>
      <xdr:rowOff>186266</xdr:rowOff>
    </xdr:to>
    <xdr:sp macro="" textlink="">
      <xdr:nvSpPr>
        <xdr:cNvPr id="2" name="TextBox 1"/>
        <xdr:cNvSpPr txBox="1"/>
      </xdr:nvSpPr>
      <xdr:spPr>
        <a:xfrm>
          <a:off x="16933" y="16935"/>
          <a:ext cx="6062134" cy="114299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 baseline="0"/>
            <a:t>Organic Leaf Lettuce </a:t>
          </a:r>
          <a:r>
            <a:rPr lang="en-US" sz="1200" b="0" i="0"/>
            <a:t> -- Irrigated --Wholesale</a:t>
          </a:r>
          <a:r>
            <a:rPr lang="en-US" sz="1200" b="0" i="0" baseline="0"/>
            <a:t> Market -  24 Count Case</a:t>
          </a:r>
        </a:p>
        <a:p>
          <a:pPr algn="ctr"/>
          <a:endParaRPr lang="en-US" sz="1200" b="0" i="0" baseline="0"/>
        </a:p>
        <a:p>
          <a:pPr algn="ctr"/>
          <a:r>
            <a:rPr lang="en-US" sz="1200" b="0" i="0" baseline="0"/>
            <a:t>Budget based on 1 acre of lettuce on a 10 acre mixed organic vegetable farm.</a:t>
          </a:r>
        </a:p>
        <a:p>
          <a:pPr algn="ctr"/>
          <a:r>
            <a:rPr lang="en-US" sz="1200" b="0" i="0" baseline="0"/>
            <a:t>Estimated Costs and Returns Per Acre.</a:t>
          </a:r>
          <a:endParaRPr lang="en-US" sz="1200" b="0" i="0"/>
        </a:p>
      </xdr:txBody>
    </xdr:sp>
    <xdr:clientData/>
  </xdr:twoCellAnchor>
  <xdr:twoCellAnchor>
    <xdr:from>
      <xdr:col>0</xdr:col>
      <xdr:colOff>84667</xdr:colOff>
      <xdr:row>82</xdr:row>
      <xdr:rowOff>8466</xdr:rowOff>
    </xdr:from>
    <xdr:to>
      <xdr:col>6</xdr:col>
      <xdr:colOff>753533</xdr:colOff>
      <xdr:row>91</xdr:row>
      <xdr:rowOff>59267</xdr:rowOff>
    </xdr:to>
    <xdr:sp macro="" textlink="">
      <xdr:nvSpPr>
        <xdr:cNvPr id="3" name="TextBox 2"/>
        <xdr:cNvSpPr txBox="1"/>
      </xdr:nvSpPr>
      <xdr:spPr>
        <a:xfrm>
          <a:off x="84667" y="16137466"/>
          <a:ext cx="6739466" cy="18034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48</xdr:row>
      <xdr:rowOff>67733</xdr:rowOff>
    </xdr:from>
    <xdr:to>
      <xdr:col>6</xdr:col>
      <xdr:colOff>762000</xdr:colOff>
      <xdr:row>69</xdr:row>
      <xdr:rowOff>110067</xdr:rowOff>
    </xdr:to>
    <xdr:sp macro="" textlink="">
      <xdr:nvSpPr>
        <xdr:cNvPr id="4" name="TextBox 3"/>
        <xdr:cNvSpPr txBox="1"/>
      </xdr:nvSpPr>
      <xdr:spPr>
        <a:xfrm>
          <a:off x="50800" y="9762066"/>
          <a:ext cx="7052733" cy="41317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and price extrapolated from Carolina Farm Stewardship Assoc.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University of Maryland enterprise budget, 2008 and North Carolina State University enterprise</a:t>
          </a:r>
        </a:p>
        <a:p>
          <a:r>
            <a:rPr lang="en-US" sz="1100"/>
            <a:t>       budget, 2002.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Extrapolated from similar crops in Mississippi State University, Traditional Vegetables 2013 Planning Budgets, and</a:t>
          </a:r>
        </a:p>
        <a:p>
          <a:r>
            <a:rPr lang="en-US" sz="1100"/>
            <a:t>       farmer reviews.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budgets developed by University of</a:t>
          </a:r>
        </a:p>
        <a:p>
          <a:r>
            <a:rPr lang="en-US" sz="1100"/>
            <a:t>       Massachusetts, University of Maryland and North Carolina State University.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33869</xdr:colOff>
      <xdr:row>0</xdr:row>
      <xdr:rowOff>47674</xdr:rowOff>
    </xdr:from>
    <xdr:to>
      <xdr:col>5</xdr:col>
      <xdr:colOff>1464734</xdr:colOff>
      <xdr:row>5</xdr:row>
      <xdr:rowOff>169332</xdr:rowOff>
    </xdr:to>
    <xdr:sp macro="" textlink="">
      <xdr:nvSpPr>
        <xdr:cNvPr id="2" name="TextBox 1"/>
        <xdr:cNvSpPr txBox="1"/>
      </xdr:nvSpPr>
      <xdr:spPr>
        <a:xfrm>
          <a:off x="33869" y="47674"/>
          <a:ext cx="6299198" cy="10953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 Summer</a:t>
          </a:r>
          <a:r>
            <a:rPr lang="en-US" sz="1200" b="0" i="0" baseline="0"/>
            <a:t> Squash </a:t>
          </a:r>
          <a:r>
            <a:rPr lang="en-US" sz="1200" b="0" i="0"/>
            <a:t> -- Irrigated --Wholesale</a:t>
          </a:r>
          <a:r>
            <a:rPr lang="en-US" sz="1200" b="0" i="0" baseline="0"/>
            <a:t> Market - 20 lb Case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squash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84667</xdr:colOff>
      <xdr:row>79</xdr:row>
      <xdr:rowOff>67734</xdr:rowOff>
    </xdr:from>
    <xdr:to>
      <xdr:col>6</xdr:col>
      <xdr:colOff>753533</xdr:colOff>
      <xdr:row>87</xdr:row>
      <xdr:rowOff>160867</xdr:rowOff>
    </xdr:to>
    <xdr:sp macro="" textlink="">
      <xdr:nvSpPr>
        <xdr:cNvPr id="3" name="TextBox 2"/>
        <xdr:cNvSpPr txBox="1"/>
      </xdr:nvSpPr>
      <xdr:spPr>
        <a:xfrm>
          <a:off x="84667" y="15333134"/>
          <a:ext cx="6726766" cy="1617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50800</xdr:colOff>
      <xdr:row>46</xdr:row>
      <xdr:rowOff>67732</xdr:rowOff>
    </xdr:from>
    <xdr:to>
      <xdr:col>6</xdr:col>
      <xdr:colOff>770467</xdr:colOff>
      <xdr:row>66</xdr:row>
      <xdr:rowOff>177799</xdr:rowOff>
    </xdr:to>
    <xdr:sp macro="" textlink="">
      <xdr:nvSpPr>
        <xdr:cNvPr id="4" name="TextBox 3"/>
        <xdr:cNvSpPr txBox="1"/>
      </xdr:nvSpPr>
      <xdr:spPr>
        <a:xfrm>
          <a:off x="50800" y="9372599"/>
          <a:ext cx="7086600" cy="40047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Yield estimate derived from Clemson Extension, Mississippi State University and University of Georgia enterprise</a:t>
          </a:r>
        </a:p>
        <a:p>
          <a:r>
            <a:rPr lang="en-US" sz="1100"/>
            <a:t>     budgets. Price taken from Carolina Farm Stewardship Assoc. (CFSA) Organic Produce Marketing Survey, 2013. </a:t>
          </a:r>
        </a:p>
        <a:p>
          <a:r>
            <a:rPr lang="en-US" sz="1100"/>
            <a:t>2.  Variable costs are those costs that a farmer incurs because he/she decided to grow this specific crop.</a:t>
          </a:r>
        </a:p>
        <a:p>
          <a:r>
            <a:rPr lang="en-US" sz="1100"/>
            <a:t>3.  Average organic certification costs from USDA Farm Services Administration.</a:t>
          </a:r>
        </a:p>
        <a:p>
          <a:r>
            <a:rPr lang="en-US" sz="1100"/>
            <a:t>4.  Average of organic seed prices found in Internet search.</a:t>
          </a:r>
        </a:p>
        <a:p>
          <a:r>
            <a:rPr lang="en-US" sz="1100"/>
            <a:t>5.  Average prices for 1 ton of compost, chicken litter, or manure found in Internet search.</a:t>
          </a:r>
        </a:p>
        <a:p>
          <a:r>
            <a:rPr lang="en-US" sz="1100"/>
            <a:t>6.  Average of various cover crop seed and planting costs. Estimated from farmer interviews, and Mississippi  State</a:t>
          </a:r>
        </a:p>
        <a:p>
          <a:r>
            <a:rPr lang="en-US" sz="1100"/>
            <a:t>     University enterprise budgets, 2013.		</a:t>
          </a:r>
        </a:p>
        <a:p>
          <a:r>
            <a:rPr lang="en-US" sz="1100"/>
            <a:t>7.  Equals 1 ton of lime per acre every 3 years. Price from Internet search.</a:t>
          </a:r>
        </a:p>
        <a:p>
          <a:r>
            <a:rPr lang="en-US" sz="1100"/>
            <a:t>8.  Used only when mechanical and physical methods are ineffective. Application rates and weighted average price for</a:t>
          </a:r>
        </a:p>
        <a:p>
          <a:r>
            <a:rPr lang="en-US" sz="1100"/>
            <a:t>     PyGanic, Sonata &amp; Cueve (copper) taken from 2013 CFSA pest control worksheets.</a:t>
          </a:r>
        </a:p>
        <a:p>
          <a:r>
            <a:rPr lang="en-US" sz="1100"/>
            <a:t>9.  Mississippi State University, Traditional Vegetables 2013 planning budgets.</a:t>
          </a:r>
        </a:p>
        <a:p>
          <a:r>
            <a:rPr lang="en-US" sz="1100"/>
            <a:t>10. Price estimate from Internet search of various suppliers.</a:t>
          </a:r>
        </a:p>
        <a:p>
          <a:r>
            <a:rPr lang="en-US" sz="1100"/>
            <a:t>11. Labor hour estimates derived from Mississippi State University 2013 enterprise budgets.</a:t>
          </a:r>
        </a:p>
        <a:p>
          <a:r>
            <a:rPr lang="en-US" sz="1100"/>
            <a:t>12. Irrigation supplies include 1.5 rolls of drip tape and 6 acre inches of rural water costs. Derived from Mississippi State</a:t>
          </a:r>
        </a:p>
        <a:p>
          <a:r>
            <a:rPr lang="en-US" sz="1100"/>
            <a:t>      University 2013 enterprise budgets.</a:t>
          </a:r>
        </a:p>
        <a:p>
          <a:r>
            <a:rPr lang="en-US" sz="1100"/>
            <a:t>13.  Plastic Mulch</a:t>
          </a:r>
        </a:p>
        <a:p>
          <a:r>
            <a:rPr lang="en-US" sz="1100"/>
            <a:t>14. Purposely left blank for farmer to fill in other costs for that specific farm.</a:t>
          </a:r>
        </a:p>
        <a:p>
          <a:r>
            <a:rPr lang="en-US" sz="1100"/>
            <a:t>15.  Fixed costs are costs that a farmer incurs whether or not a crop is grown.</a:t>
          </a:r>
        </a:p>
        <a:p>
          <a:r>
            <a:rPr lang="en-US" sz="1100"/>
            <a:t>16.  See table below.</a:t>
          </a:r>
        </a:p>
        <a:p>
          <a:r>
            <a:rPr lang="en-US" sz="1100"/>
            <a:t>17.  Annual fixed costs for irrigation set up.</a:t>
          </a:r>
        </a:p>
        <a:p>
          <a:r>
            <a:rPr lang="en-US" sz="1100"/>
            <a:t>18.  Average of farm rental values for North and South Carolina. Estimated from USDA National Agricultural Statistics</a:t>
          </a:r>
        </a:p>
        <a:p>
          <a:r>
            <a:rPr lang="en-US" sz="1100"/>
            <a:t>       Service 2010 published crop land to rents.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16934</xdr:rowOff>
    </xdr:from>
    <xdr:to>
      <xdr:col>6</xdr:col>
      <xdr:colOff>8468</xdr:colOff>
      <xdr:row>5</xdr:row>
      <xdr:rowOff>169333</xdr:rowOff>
    </xdr:to>
    <xdr:sp macro="" textlink="">
      <xdr:nvSpPr>
        <xdr:cNvPr id="2" name="TextBox 1"/>
        <xdr:cNvSpPr txBox="1"/>
      </xdr:nvSpPr>
      <xdr:spPr>
        <a:xfrm>
          <a:off x="33868" y="16934"/>
          <a:ext cx="6045200" cy="11260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/>
            <a:t>Carolina Farm Stewardship Asociation, 2013</a:t>
          </a:r>
        </a:p>
        <a:p>
          <a:pPr algn="ctr"/>
          <a:r>
            <a:rPr lang="en-US" sz="1200" b="0" i="0"/>
            <a:t>Organic Sweet</a:t>
          </a:r>
          <a:r>
            <a:rPr lang="en-US" sz="1200" b="0" i="0" baseline="0"/>
            <a:t> Potato </a:t>
          </a:r>
          <a:r>
            <a:rPr lang="en-US" sz="1200" b="0" i="0"/>
            <a:t> -- Irrigated --Wholesale</a:t>
          </a:r>
          <a:r>
            <a:rPr lang="en-US" sz="1200" b="0" i="0" baseline="0"/>
            <a:t> Market - 40 -Pound Case</a:t>
          </a:r>
        </a:p>
        <a:p>
          <a:pPr algn="ctr"/>
          <a:endParaRPr lang="en-US" sz="1200" b="0" i="0" baseline="0"/>
        </a:p>
        <a:p>
          <a:pPr algn="ctr"/>
          <a:r>
            <a:rPr lang="en-US" sz="1200" b="0" i="0" baseline="0"/>
            <a:t>Budget baed on 1 acre of sweet potatoes on a 10 acre mixed organic vegetable farm.</a:t>
          </a:r>
        </a:p>
        <a:p>
          <a:pPr algn="ctr"/>
          <a:r>
            <a:rPr lang="en-US" sz="1200" b="0" i="0" baseline="0"/>
            <a:t>Estimated Costs and Returns Per Acre.</a:t>
          </a:r>
          <a:endParaRPr lang="en-US" sz="1200" b="0" i="0"/>
        </a:p>
      </xdr:txBody>
    </xdr:sp>
    <xdr:clientData/>
  </xdr:twoCellAnchor>
  <xdr:twoCellAnchor>
    <xdr:from>
      <xdr:col>0</xdr:col>
      <xdr:colOff>84667</xdr:colOff>
      <xdr:row>82</xdr:row>
      <xdr:rowOff>8466</xdr:rowOff>
    </xdr:from>
    <xdr:to>
      <xdr:col>6</xdr:col>
      <xdr:colOff>753533</xdr:colOff>
      <xdr:row>90</xdr:row>
      <xdr:rowOff>76200</xdr:rowOff>
    </xdr:to>
    <xdr:sp macro="" textlink="">
      <xdr:nvSpPr>
        <xdr:cNvPr id="3" name="TextBox 2"/>
        <xdr:cNvSpPr txBox="1"/>
      </xdr:nvSpPr>
      <xdr:spPr>
        <a:xfrm>
          <a:off x="84667" y="16137466"/>
          <a:ext cx="6739466" cy="16256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000"/>
            <a:t>**Total $/Ac. = Purchase Price – Salvage Value/Useful Life/ Acres Used + Repair &amp; Maintenance.</a:t>
          </a:r>
        </a:p>
        <a:p>
          <a:endParaRPr lang="en-US" sz="1000"/>
        </a:p>
        <a:p>
          <a:r>
            <a:rPr lang="en-US" sz="1000"/>
            <a:t>Prepared by:  Randy James, PhD              	 Kathy Folsom, Ed. Specialist Reading</a:t>
          </a:r>
        </a:p>
        <a:p>
          <a:r>
            <a:rPr lang="en-US" sz="1000"/>
            <a:t>                       Professor Emeritus                        	</a:t>
          </a:r>
          <a:r>
            <a:rPr lang="en-US" sz="1000" baseline="0"/>
            <a:t>                          </a:t>
          </a:r>
          <a:r>
            <a:rPr lang="en-US" sz="1000"/>
            <a:t> South Carolina Dept. of Ed., Retired</a:t>
          </a:r>
        </a:p>
        <a:p>
          <a:r>
            <a:rPr lang="en-US" sz="1000"/>
            <a:t>                       The Ohio State University</a:t>
          </a:r>
        </a:p>
        <a:p>
          <a:r>
            <a:rPr lang="en-US" sz="1000"/>
            <a:t>                        College of Food, Agriculture &amp;</a:t>
          </a:r>
        </a:p>
        <a:p>
          <a:r>
            <a:rPr lang="en-US" sz="1000"/>
            <a:t>                        Environmental Sciences</a:t>
          </a:r>
        </a:p>
        <a:p>
          <a:endParaRPr lang="en-US" sz="1000"/>
        </a:p>
      </xdr:txBody>
    </xdr:sp>
    <xdr:clientData/>
  </xdr:twoCellAnchor>
  <xdr:twoCellAnchor>
    <xdr:from>
      <xdr:col>0</xdr:col>
      <xdr:colOff>50799</xdr:colOff>
      <xdr:row>48</xdr:row>
      <xdr:rowOff>67732</xdr:rowOff>
    </xdr:from>
    <xdr:to>
      <xdr:col>6</xdr:col>
      <xdr:colOff>787399</xdr:colOff>
      <xdr:row>69</xdr:row>
      <xdr:rowOff>25399</xdr:rowOff>
    </xdr:to>
    <xdr:sp macro="" textlink="">
      <xdr:nvSpPr>
        <xdr:cNvPr id="4" name="TextBox 3"/>
        <xdr:cNvSpPr txBox="1"/>
      </xdr:nvSpPr>
      <xdr:spPr>
        <a:xfrm>
          <a:off x="50799" y="9762065"/>
          <a:ext cx="7027333" cy="40470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and price extrapolated from Clemson Extension 2011, University of Maryland 2008 enterprise budgets and</a:t>
          </a:r>
        </a:p>
        <a:p>
          <a:r>
            <a:rPr lang="en-US" sz="1100"/>
            <a:t>   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aseline="0"/>
            <a:t> </a:t>
          </a:r>
          <a:r>
            <a:rPr lang="en-US" sz="1100"/>
            <a:t> Internet search of various wholesale produce markets.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Mississippi State University 2009 &amp; 2013 and Clemson Extension 2011, enterprise budgets.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  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methods are ineffective.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Extrapolated from Mississippi State University 2009 &amp; 2013 and Clemson Extension 2011 enterprise budgets.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budgets developed by Mississippi State</a:t>
          </a:r>
        </a:p>
        <a:p>
          <a:r>
            <a:rPr lang="en-US" sz="1100"/>
            <a:t>      University 2013 &amp; 2009.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</a:t>
          </a:r>
          <a:r>
            <a:rPr lang="en-US" sz="1100"/>
            <a:t>Plastic Mulch.</a:t>
          </a:r>
        </a:p>
        <a:p>
          <a:r>
            <a:rPr lang="en-US" sz="1100"/>
            <a:t>14.</a:t>
          </a:r>
          <a:r>
            <a:rPr lang="en-US" sz="1100" baseline="0"/>
            <a:t>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8468</xdr:colOff>
      <xdr:row>0</xdr:row>
      <xdr:rowOff>1</xdr:rowOff>
    </xdr:from>
    <xdr:to>
      <xdr:col>5</xdr:col>
      <xdr:colOff>939800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8468" y="1"/>
          <a:ext cx="6036732" cy="9736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/>
            <a:t>Carolina Farm Stewardship Asociation, 2013</a:t>
          </a:r>
        </a:p>
        <a:p>
          <a:pPr algn="ctr"/>
          <a:r>
            <a:rPr lang="en-US" sz="1200" b="0" i="0"/>
            <a:t>Organic Tomatoes -- Irrigated --Wholesale</a:t>
          </a:r>
          <a:r>
            <a:rPr lang="en-US" sz="1200" b="0" i="0" baseline="0"/>
            <a:t> Market - 18 lbs. Case</a:t>
          </a:r>
        </a:p>
        <a:p>
          <a:pPr algn="ctr"/>
          <a:endParaRPr lang="en-US" sz="1200" b="0" i="0" baseline="0"/>
        </a:p>
        <a:p>
          <a:pPr algn="ctr"/>
          <a:r>
            <a:rPr lang="en-US" sz="1100" b="0" i="0" baseline="0"/>
            <a:t>Budget based on 1 acre of tomatoes on a 10 acre mixed organic vegetable farm.</a:t>
          </a:r>
        </a:p>
        <a:p>
          <a:pPr algn="ctr"/>
          <a:r>
            <a:rPr lang="en-US" sz="1100" b="0" i="0" baseline="0"/>
            <a:t>Estimated Costs and Returns Per Acre.</a:t>
          </a:r>
          <a:endParaRPr lang="en-US" sz="1100" b="0" i="0"/>
        </a:p>
      </xdr:txBody>
    </xdr:sp>
    <xdr:clientData/>
  </xdr:twoCellAnchor>
  <xdr:twoCellAnchor>
    <xdr:from>
      <xdr:col>0</xdr:col>
      <xdr:colOff>8468</xdr:colOff>
      <xdr:row>47</xdr:row>
      <xdr:rowOff>42333</xdr:rowOff>
    </xdr:from>
    <xdr:to>
      <xdr:col>6</xdr:col>
      <xdr:colOff>821267</xdr:colOff>
      <xdr:row>70</xdr:row>
      <xdr:rowOff>0</xdr:rowOff>
    </xdr:to>
    <xdr:sp macro="" textlink="">
      <xdr:nvSpPr>
        <xdr:cNvPr id="5" name="TextBox 4"/>
        <xdr:cNvSpPr txBox="1"/>
      </xdr:nvSpPr>
      <xdr:spPr>
        <a:xfrm>
          <a:off x="8468" y="9736666"/>
          <a:ext cx="7128932" cy="44450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1.</a:t>
          </a:r>
          <a:r>
            <a:rPr lang="en-US" sz="1050" baseline="0"/>
            <a:t>    </a:t>
          </a:r>
          <a:r>
            <a:rPr lang="en-US" sz="1050"/>
            <a:t>Yield is average of University of Georgia Budgets 2011.  Price taken from Carolina Farm Stewardship Assoc. (CFSA) Organic</a:t>
          </a:r>
        </a:p>
        <a:p>
          <a:r>
            <a:rPr lang="en-US" sz="1050"/>
            <a:t>       Produce Marketing Survey, 2013.</a:t>
          </a:r>
        </a:p>
        <a:p>
          <a:r>
            <a:rPr lang="en-US" sz="1050"/>
            <a:t>2.</a:t>
          </a:r>
          <a:r>
            <a:rPr lang="en-US" sz="1050" baseline="0"/>
            <a:t>    </a:t>
          </a:r>
          <a:r>
            <a:rPr lang="en-US" sz="1050"/>
            <a:t>Variable costs are those costs that a farmer incurs because he/she decided to grow this specific crop.</a:t>
          </a:r>
        </a:p>
        <a:p>
          <a:r>
            <a:rPr lang="en-US" sz="1050"/>
            <a:t>3.</a:t>
          </a:r>
          <a:r>
            <a:rPr lang="en-US" sz="1050" baseline="0"/>
            <a:t>    </a:t>
          </a:r>
          <a:r>
            <a:rPr lang="en-US" sz="1050"/>
            <a:t>Average organic certification cost from USDA Farm Services Administration.</a:t>
          </a:r>
        </a:p>
        <a:p>
          <a:r>
            <a:rPr lang="en-US" sz="1050"/>
            <a:t>4.</a:t>
          </a:r>
          <a:r>
            <a:rPr lang="en-US" sz="1050" baseline="0"/>
            <a:t>    </a:t>
          </a:r>
          <a:r>
            <a:rPr lang="en-US" sz="1050"/>
            <a:t>Average of organic seedling prices found in Internet search.</a:t>
          </a:r>
        </a:p>
        <a:p>
          <a:r>
            <a:rPr lang="en-US" sz="1050"/>
            <a:t>5.</a:t>
          </a:r>
          <a:r>
            <a:rPr lang="en-US" sz="1050" baseline="0"/>
            <a:t>    </a:t>
          </a:r>
          <a:r>
            <a:rPr lang="en-US" sz="1050"/>
            <a:t>Average price of 1 ton of compost, chicken litter, or manure found in Internet search.</a:t>
          </a:r>
        </a:p>
        <a:p>
          <a:r>
            <a:rPr lang="en-US" sz="1050"/>
            <a:t>6.</a:t>
          </a:r>
          <a:r>
            <a:rPr lang="en-US" sz="1050" baseline="0"/>
            <a:t>    </a:t>
          </a:r>
          <a:r>
            <a:rPr lang="en-US" sz="1050"/>
            <a:t>Price extrapolated from Mississippi State University organic enterprise budget, 2009.</a:t>
          </a:r>
        </a:p>
        <a:p>
          <a:r>
            <a:rPr lang="en-US" sz="1050"/>
            <a:t>7.</a:t>
          </a:r>
          <a:r>
            <a:rPr lang="en-US" sz="1050" baseline="0"/>
            <a:t>    </a:t>
          </a:r>
          <a:r>
            <a:rPr lang="en-US" sz="1050"/>
            <a:t>Average of various cover crop seed and planting cost. Estimated from farmer interviews, and Mississippi State University</a:t>
          </a:r>
        </a:p>
        <a:p>
          <a:r>
            <a:rPr lang="en-US" sz="1050"/>
            <a:t>       enterprise budgets, 2013.</a:t>
          </a:r>
        </a:p>
        <a:p>
          <a:r>
            <a:rPr lang="en-US" sz="1050"/>
            <a:t>8.</a:t>
          </a:r>
          <a:r>
            <a:rPr lang="en-US" sz="1050" baseline="0"/>
            <a:t>    </a:t>
          </a:r>
          <a:r>
            <a:rPr lang="en-US" sz="1050"/>
            <a:t>Equals 1 ton of lime per acre every 3 years. Price from Internet search.</a:t>
          </a:r>
        </a:p>
        <a:p>
          <a:r>
            <a:rPr lang="en-US" sz="1050"/>
            <a:t>9.</a:t>
          </a:r>
          <a:r>
            <a:rPr lang="en-US" sz="1050" baseline="0"/>
            <a:t>   </a:t>
          </a:r>
          <a:r>
            <a:rPr lang="en-US" sz="1050"/>
            <a:t> Used only when mechanical and physical control methods are ineffective. Application rates and weighted average price for</a:t>
          </a:r>
        </a:p>
        <a:p>
          <a:r>
            <a:rPr lang="en-US" sz="1050"/>
            <a:t>       Cueve (copper), Serenade &amp; Sporatec taken from 2013 CFSA pest control worksheets.</a:t>
          </a:r>
        </a:p>
        <a:p>
          <a:r>
            <a:rPr lang="en-US" sz="1050"/>
            <a:t>10.</a:t>
          </a:r>
          <a:r>
            <a:rPr lang="en-US" sz="1050" baseline="0"/>
            <a:t>  </a:t>
          </a:r>
          <a:r>
            <a:rPr lang="en-US" sz="1050"/>
            <a:t>Mississippi State University, Traditional Vegetables 2013 Planning Budgets, and farmer reviews.</a:t>
          </a:r>
        </a:p>
        <a:p>
          <a:r>
            <a:rPr lang="en-US" sz="1050"/>
            <a:t>11.</a:t>
          </a:r>
          <a:r>
            <a:rPr lang="en-US" sz="1050" baseline="0"/>
            <a:t>  </a:t>
          </a:r>
          <a:r>
            <a:rPr lang="en-US" sz="1050"/>
            <a:t>Cost estimate from Internet search of various suppliers.</a:t>
          </a:r>
        </a:p>
        <a:p>
          <a:r>
            <a:rPr lang="en-US" sz="1050"/>
            <a:t>12.</a:t>
          </a:r>
          <a:r>
            <a:rPr lang="en-US" sz="1050" baseline="0"/>
            <a:t>  </a:t>
          </a:r>
          <a:r>
            <a:rPr lang="en-US" sz="1050"/>
            <a:t>Average of Clemson Extension 2012 and Mississippi State University 2013 enterprise budgets, plus prices from Internet</a:t>
          </a:r>
        </a:p>
        <a:p>
          <a:r>
            <a:rPr lang="en-US" sz="1050"/>
            <a:t>       search.</a:t>
          </a:r>
        </a:p>
        <a:p>
          <a:r>
            <a:rPr lang="en-US" sz="1050"/>
            <a:t>13.</a:t>
          </a:r>
          <a:r>
            <a:rPr lang="en-US" sz="1050" baseline="0"/>
            <a:t>  </a:t>
          </a:r>
          <a:r>
            <a:rPr lang="en-US" sz="1050"/>
            <a:t>Labor estimates vary widely.  This estimate is extrapolated from enterprise budget developed by Clemson Extension 2012,</a:t>
          </a:r>
        </a:p>
        <a:p>
          <a:r>
            <a:rPr lang="en-US" sz="1050"/>
            <a:t>     </a:t>
          </a:r>
          <a:r>
            <a:rPr lang="en-US" sz="1050" baseline="0"/>
            <a:t>  </a:t>
          </a:r>
          <a:r>
            <a:rPr lang="en-US" sz="1050"/>
            <a:t>and Mississippi State University 2013.</a:t>
          </a:r>
        </a:p>
        <a:p>
          <a:r>
            <a:rPr lang="en-US" sz="1050"/>
            <a:t>14.</a:t>
          </a:r>
          <a:r>
            <a:rPr lang="en-US" sz="1050" baseline="0"/>
            <a:t> </a:t>
          </a:r>
          <a:r>
            <a:rPr lang="en-US" sz="1050"/>
            <a:t>Irrigation supplies include 1.5 rolls of drip tape and 6 acre inches of rural water cost. Derived from the Mississippi State</a:t>
          </a:r>
        </a:p>
        <a:p>
          <a:r>
            <a:rPr lang="en-US" sz="1050"/>
            <a:t>       University 2013 enterprise budgets.</a:t>
          </a:r>
        </a:p>
        <a:p>
          <a:r>
            <a:rPr lang="en-US" sz="1050"/>
            <a:t>15.</a:t>
          </a:r>
          <a:r>
            <a:rPr lang="en-US" sz="1050" baseline="0"/>
            <a:t>  </a:t>
          </a:r>
          <a:r>
            <a:rPr lang="en-US" sz="1050"/>
            <a:t>Plastic Mulch.</a:t>
          </a:r>
        </a:p>
        <a:p>
          <a:r>
            <a:rPr lang="en-US" sz="1050"/>
            <a:t>16.</a:t>
          </a:r>
          <a:r>
            <a:rPr lang="en-US" sz="1050" baseline="0"/>
            <a:t>  </a:t>
          </a:r>
          <a:r>
            <a:rPr lang="en-US" sz="1050"/>
            <a:t>Purposely left blank for other unspecified farm costs.</a:t>
          </a:r>
        </a:p>
        <a:p>
          <a:r>
            <a:rPr lang="en-US" sz="1050"/>
            <a:t>17.</a:t>
          </a:r>
          <a:r>
            <a:rPr lang="en-US" sz="1050" baseline="0"/>
            <a:t> </a:t>
          </a:r>
          <a:r>
            <a:rPr lang="en-US" sz="1050"/>
            <a:t> Fixed costs are costs that a farmer incurs whether or not a crop is grown. </a:t>
          </a:r>
        </a:p>
        <a:p>
          <a:r>
            <a:rPr lang="en-US" sz="1050"/>
            <a:t>18.</a:t>
          </a:r>
          <a:r>
            <a:rPr lang="en-US" sz="1050" baseline="0"/>
            <a:t>  </a:t>
          </a:r>
          <a:r>
            <a:rPr lang="en-US" sz="1050"/>
            <a:t>See table below.</a:t>
          </a:r>
        </a:p>
        <a:p>
          <a:r>
            <a:rPr lang="en-US" sz="1050"/>
            <a:t>19.</a:t>
          </a:r>
          <a:r>
            <a:rPr lang="en-US" sz="1050" baseline="0"/>
            <a:t>  </a:t>
          </a:r>
          <a:r>
            <a:rPr lang="en-US" sz="1050"/>
            <a:t>Annual fixed cost for irrigation setup.</a:t>
          </a:r>
        </a:p>
        <a:p>
          <a:r>
            <a:rPr lang="en-US" sz="1050"/>
            <a:t>20.</a:t>
          </a:r>
          <a:r>
            <a:rPr lang="en-US" sz="1050" baseline="0"/>
            <a:t>  </a:t>
          </a:r>
          <a:r>
            <a:rPr lang="en-US" sz="1050"/>
            <a:t>Average of farm rental values for North and South Carolina. Estimated from USDA National Agricultural Statistics Service</a:t>
          </a:r>
        </a:p>
        <a:p>
          <a:r>
            <a:rPr lang="en-US" sz="1050"/>
            <a:t>       2010 published cropland rents.</a:t>
          </a:r>
        </a:p>
        <a:p>
          <a:endParaRPr lang="en-US" sz="1050"/>
        </a:p>
        <a:p>
          <a:endParaRPr lang="en-US" sz="1100"/>
        </a:p>
      </xdr:txBody>
    </xdr:sp>
    <xdr:clientData/>
  </xdr:twoCellAnchor>
  <xdr:twoCellAnchor>
    <xdr:from>
      <xdr:col>0</xdr:col>
      <xdr:colOff>16934</xdr:colOff>
      <xdr:row>82</xdr:row>
      <xdr:rowOff>25400</xdr:rowOff>
    </xdr:from>
    <xdr:to>
      <xdr:col>6</xdr:col>
      <xdr:colOff>812800</xdr:colOff>
      <xdr:row>91</xdr:row>
      <xdr:rowOff>42333</xdr:rowOff>
    </xdr:to>
    <xdr:sp macro="" textlink="">
      <xdr:nvSpPr>
        <xdr:cNvPr id="3" name="TextBox 2"/>
        <xdr:cNvSpPr txBox="1"/>
      </xdr:nvSpPr>
      <xdr:spPr>
        <a:xfrm>
          <a:off x="16934" y="16103600"/>
          <a:ext cx="7111999" cy="17695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*Estimates derived from Mississippi State University, Traditional Vegetable 2013 Planning Budgets; Why Cows Need Names, and More Secrets of Amish Farms, Randy James, Kent State University Press, 2013 and internet search of various machinery suppliers.</a:t>
          </a:r>
        </a:p>
        <a:p>
          <a:r>
            <a:rPr lang="en-US" sz="1100"/>
            <a:t>**Total $/Ac. = Purchase Price – Salvage Value/Useful Life/ Acres Used + Repair &amp; Maintenance.</a:t>
          </a:r>
        </a:p>
        <a:p>
          <a:endParaRPr lang="en-US" sz="1100"/>
        </a:p>
        <a:p>
          <a:r>
            <a:rPr lang="en-US" sz="1100"/>
            <a:t>Prepared by:  Randy James, PhD              	 Kathy Folsom, Ed. Specialist Reading</a:t>
          </a:r>
        </a:p>
        <a:p>
          <a:r>
            <a:rPr lang="en-US" sz="1100"/>
            <a:t>                       Professor Emeritus                        	                           South Carolina Dept. of Ed., Retired</a:t>
          </a:r>
        </a:p>
        <a:p>
          <a:r>
            <a:rPr lang="en-US" sz="1100"/>
            <a:t>                       The Ohio State University</a:t>
          </a:r>
        </a:p>
        <a:p>
          <a:r>
            <a:rPr lang="en-US" sz="1100"/>
            <a:t>                        College of Food, Agriculture &amp;</a:t>
          </a:r>
        </a:p>
        <a:p>
          <a:r>
            <a:rPr lang="en-US" sz="1100"/>
            <a:t>                        Environmental Sciences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1:X92"/>
  <sheetViews>
    <sheetView showGridLines="0" showRowColHeaders="0" topLeftCell="A70" zoomScale="110" zoomScaleNormal="110" zoomScalePageLayoutView="150" workbookViewId="0">
      <selection activeCell="D14" sqref="D14"/>
    </sheetView>
  </sheetViews>
  <sheetFormatPr defaultColWidth="11" defaultRowHeight="15.75"/>
  <cols>
    <col min="1" max="1" width="21.5" customWidth="1"/>
    <col min="2" max="2" width="9.125" style="5" customWidth="1"/>
    <col min="3" max="3" width="9.875" style="39" customWidth="1"/>
    <col min="4" max="4" width="10.625" style="61" customWidth="1"/>
    <col min="5" max="5" width="12.375" style="61" customWidth="1"/>
    <col min="6" max="6" width="19.625" style="61" customWidth="1"/>
    <col min="7" max="7" width="10.875" style="61"/>
  </cols>
  <sheetData>
    <row r="1" spans="1:17" ht="15" customHeight="1"/>
    <row r="6" spans="1:17" s="1" customFormat="1">
      <c r="B6" s="2" t="s">
        <v>0</v>
      </c>
      <c r="C6" s="40" t="s">
        <v>1</v>
      </c>
      <c r="D6" s="62" t="s">
        <v>2</v>
      </c>
      <c r="E6" s="62" t="s">
        <v>55</v>
      </c>
      <c r="F6" s="62" t="s">
        <v>56</v>
      </c>
      <c r="G6" s="85"/>
      <c r="H6" s="32"/>
      <c r="I6" s="32"/>
      <c r="J6" s="32"/>
      <c r="K6" s="32"/>
      <c r="L6" s="32"/>
      <c r="M6" s="32"/>
      <c r="N6" s="32"/>
      <c r="O6" s="32"/>
      <c r="P6" s="32"/>
      <c r="Q6" s="32"/>
    </row>
    <row r="8" spans="1:17" s="3" customFormat="1" ht="18.75">
      <c r="A8" s="3" t="s">
        <v>3</v>
      </c>
      <c r="B8" s="4"/>
      <c r="C8" s="41"/>
      <c r="D8" s="63"/>
      <c r="E8" s="63"/>
      <c r="F8" s="63"/>
      <c r="G8" s="63"/>
    </row>
    <row r="9" spans="1:17">
      <c r="A9" s="8" t="s">
        <v>64</v>
      </c>
      <c r="B9" s="5" t="s">
        <v>59</v>
      </c>
      <c r="C9" s="48">
        <v>300</v>
      </c>
      <c r="D9" s="64">
        <v>31</v>
      </c>
      <c r="E9" s="64">
        <v>9300</v>
      </c>
      <c r="F9" s="78"/>
    </row>
    <row r="10" spans="1:17">
      <c r="C10" s="48"/>
      <c r="D10" s="64"/>
      <c r="E10" s="64"/>
      <c r="F10" s="79"/>
    </row>
    <row r="11" spans="1:17" s="3" customFormat="1" ht="18.75">
      <c r="A11" s="7" t="s">
        <v>4</v>
      </c>
      <c r="B11" s="4"/>
      <c r="C11" s="49"/>
      <c r="D11" s="65"/>
      <c r="E11" s="65"/>
      <c r="F11" s="80"/>
      <c r="G11" s="63"/>
    </row>
    <row r="12" spans="1:17" s="3" customFormat="1" ht="18.75">
      <c r="A12" s="7"/>
      <c r="B12" s="4"/>
      <c r="C12" s="49"/>
      <c r="D12" s="65"/>
      <c r="E12" s="65"/>
      <c r="F12" s="80"/>
      <c r="G12" s="63"/>
    </row>
    <row r="13" spans="1:17">
      <c r="A13" s="8" t="s">
        <v>5</v>
      </c>
      <c r="B13" s="5" t="s">
        <v>6</v>
      </c>
      <c r="C13" s="112">
        <v>1</v>
      </c>
      <c r="D13" s="111">
        <v>80</v>
      </c>
      <c r="E13" s="111">
        <v>80</v>
      </c>
      <c r="F13" s="78"/>
    </row>
    <row r="14" spans="1:17">
      <c r="A14" s="8" t="s">
        <v>31</v>
      </c>
      <c r="B14" s="5" t="s">
        <v>32</v>
      </c>
      <c r="C14" s="112">
        <v>18</v>
      </c>
      <c r="D14" s="111">
        <v>45</v>
      </c>
      <c r="E14" s="111">
        <v>810</v>
      </c>
      <c r="F14" s="81"/>
    </row>
    <row r="15" spans="1:17">
      <c r="A15" s="8" t="s">
        <v>7</v>
      </c>
      <c r="B15" s="5" t="s">
        <v>8</v>
      </c>
      <c r="C15" s="112">
        <v>1</v>
      </c>
      <c r="D15" s="111">
        <v>40</v>
      </c>
      <c r="E15" s="111">
        <v>40</v>
      </c>
      <c r="F15" s="82"/>
    </row>
    <row r="16" spans="1:17">
      <c r="A16" s="8" t="s">
        <v>9</v>
      </c>
      <c r="B16" s="5" t="s">
        <v>6</v>
      </c>
      <c r="C16" s="112">
        <v>1</v>
      </c>
      <c r="D16" s="111">
        <v>80</v>
      </c>
      <c r="E16" s="111">
        <v>80</v>
      </c>
      <c r="F16" s="81"/>
    </row>
    <row r="17" spans="1:15">
      <c r="A17" s="8" t="s">
        <v>10</v>
      </c>
      <c r="B17" s="5" t="s">
        <v>8</v>
      </c>
      <c r="C17" s="112">
        <v>0.33</v>
      </c>
      <c r="D17" s="111">
        <v>40</v>
      </c>
      <c r="E17" s="111">
        <v>13</v>
      </c>
      <c r="F17" s="82"/>
    </row>
    <row r="18" spans="1:15">
      <c r="A18" s="8" t="s">
        <v>11</v>
      </c>
      <c r="B18" s="5" t="s">
        <v>12</v>
      </c>
      <c r="C18" s="112">
        <v>296</v>
      </c>
      <c r="D18" s="111">
        <v>0.7</v>
      </c>
      <c r="E18" s="111">
        <v>207</v>
      </c>
      <c r="F18" s="82"/>
    </row>
    <row r="19" spans="1:15">
      <c r="A19" s="8" t="s">
        <v>80</v>
      </c>
      <c r="B19" s="5" t="s">
        <v>14</v>
      </c>
      <c r="C19" s="112">
        <v>20</v>
      </c>
      <c r="D19" s="111">
        <v>4</v>
      </c>
      <c r="E19" s="111">
        <v>80</v>
      </c>
      <c r="F19" s="81"/>
    </row>
    <row r="20" spans="1:15">
      <c r="A20" s="8" t="s">
        <v>118</v>
      </c>
      <c r="B20" s="5" t="s">
        <v>15</v>
      </c>
      <c r="C20" s="112">
        <v>300</v>
      </c>
      <c r="D20" s="111">
        <v>2</v>
      </c>
      <c r="E20" s="111">
        <v>600</v>
      </c>
      <c r="F20" s="82"/>
    </row>
    <row r="21" spans="1:15">
      <c r="A21" s="8" t="s">
        <v>78</v>
      </c>
      <c r="B21" s="5" t="s">
        <v>17</v>
      </c>
      <c r="C21" s="112">
        <v>170</v>
      </c>
      <c r="D21" s="111">
        <v>10</v>
      </c>
      <c r="E21" s="111">
        <v>1700</v>
      </c>
      <c r="F21" s="81"/>
    </row>
    <row r="22" spans="1:15">
      <c r="A22" s="8" t="s">
        <v>79</v>
      </c>
      <c r="B22" s="5" t="s">
        <v>6</v>
      </c>
      <c r="C22" s="112">
        <v>1</v>
      </c>
      <c r="D22" s="111">
        <v>1070</v>
      </c>
      <c r="E22" s="111">
        <v>1070</v>
      </c>
      <c r="F22" s="82"/>
    </row>
    <row r="23" spans="1:15">
      <c r="A23" s="8" t="s">
        <v>92</v>
      </c>
      <c r="B23" s="5" t="s">
        <v>6</v>
      </c>
      <c r="C23" s="112">
        <v>1</v>
      </c>
      <c r="D23" s="111">
        <v>200</v>
      </c>
      <c r="E23" s="111">
        <v>200</v>
      </c>
      <c r="F23" s="78"/>
    </row>
    <row r="24" spans="1:15">
      <c r="A24" s="8" t="s">
        <v>93</v>
      </c>
      <c r="C24" s="48"/>
      <c r="F24" s="78"/>
    </row>
    <row r="25" spans="1:15">
      <c r="C25" s="48"/>
      <c r="F25" s="79"/>
    </row>
    <row r="26" spans="1:15" s="3" customFormat="1" ht="18.75">
      <c r="B26" s="4"/>
      <c r="C26" s="49"/>
      <c r="D26" s="63"/>
      <c r="E26" s="66"/>
      <c r="F26" s="83"/>
      <c r="G26" s="63"/>
    </row>
    <row r="27" spans="1:15" s="6" customFormat="1">
      <c r="A27" s="11" t="s">
        <v>20</v>
      </c>
      <c r="B27" s="12"/>
      <c r="C27" s="50"/>
      <c r="D27" s="86"/>
      <c r="E27" s="67">
        <f>SUM(E13:E26)</f>
        <v>4880</v>
      </c>
      <c r="F27" s="89">
        <f>F13+F14+F15+F16+F17+F18+F19+F20+F21+F22+F23+F24</f>
        <v>0</v>
      </c>
      <c r="G27" s="69"/>
      <c r="H27" s="9"/>
      <c r="I27" s="9"/>
      <c r="J27" s="9"/>
      <c r="K27" s="9"/>
      <c r="L27" s="9"/>
      <c r="M27" s="9"/>
      <c r="N27" s="9"/>
      <c r="O27" s="9"/>
    </row>
    <row r="28" spans="1:15">
      <c r="C28" s="48"/>
      <c r="F28" s="79"/>
    </row>
    <row r="29" spans="1:15">
      <c r="A29" s="13" t="s">
        <v>94</v>
      </c>
      <c r="C29" s="48"/>
      <c r="F29" s="79"/>
    </row>
    <row r="30" spans="1:15">
      <c r="A30" s="8" t="s">
        <v>95</v>
      </c>
      <c r="B30" s="5" t="s">
        <v>6</v>
      </c>
      <c r="C30" s="48">
        <v>1</v>
      </c>
      <c r="D30" s="111">
        <v>240</v>
      </c>
      <c r="E30" s="111">
        <v>240</v>
      </c>
      <c r="F30" s="78"/>
    </row>
    <row r="31" spans="1:15">
      <c r="A31" s="8" t="s">
        <v>96</v>
      </c>
      <c r="B31" s="5" t="s">
        <v>6</v>
      </c>
      <c r="C31" s="48">
        <v>1</v>
      </c>
      <c r="D31" s="111">
        <v>80</v>
      </c>
      <c r="E31" s="111">
        <v>80</v>
      </c>
      <c r="F31" s="79"/>
    </row>
    <row r="32" spans="1:15">
      <c r="A32" s="8" t="s">
        <v>97</v>
      </c>
      <c r="B32" s="5" t="s">
        <v>6</v>
      </c>
      <c r="C32" s="48">
        <v>1</v>
      </c>
      <c r="D32" s="111">
        <v>50</v>
      </c>
      <c r="E32" s="111">
        <v>50</v>
      </c>
      <c r="F32" s="82"/>
    </row>
    <row r="33" spans="1:24">
      <c r="C33" s="48"/>
      <c r="D33" s="64"/>
      <c r="E33" s="114"/>
      <c r="F33" s="78"/>
    </row>
    <row r="34" spans="1:24">
      <c r="A34" t="s">
        <v>25</v>
      </c>
      <c r="C34" s="48"/>
      <c r="D34" s="64"/>
      <c r="E34" s="111">
        <f>SUM(E30:E33)</f>
        <v>370</v>
      </c>
      <c r="F34" s="90">
        <f>F30+F31+F32</f>
        <v>0</v>
      </c>
    </row>
    <row r="35" spans="1:24" ht="16.5" thickBot="1">
      <c r="A35" s="9"/>
      <c r="B35" s="16"/>
      <c r="C35" s="51"/>
      <c r="D35" s="69"/>
      <c r="E35" s="69"/>
      <c r="F35" s="81"/>
    </row>
    <row r="36" spans="1:24" s="17" customFormat="1" ht="24" customHeight="1" thickTop="1" thickBot="1">
      <c r="A36" s="17" t="s">
        <v>26</v>
      </c>
      <c r="B36" s="18"/>
      <c r="C36" s="43"/>
      <c r="D36" s="70"/>
      <c r="E36" s="70">
        <f>E27+E34</f>
        <v>5250</v>
      </c>
      <c r="F36" s="91">
        <f>SUM(F27,F34)</f>
        <v>0</v>
      </c>
      <c r="G36" s="6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6.5" thickTop="1">
      <c r="A37" t="s">
        <v>27</v>
      </c>
      <c r="E37" s="61">
        <f>E9-E27</f>
        <v>4420</v>
      </c>
      <c r="F37" s="92">
        <f>F9-F27</f>
        <v>0</v>
      </c>
    </row>
    <row r="38" spans="1:24" s="10" customFormat="1" ht="21.95" customHeight="1">
      <c r="A38" s="10" t="s">
        <v>28</v>
      </c>
      <c r="B38" s="19"/>
      <c r="C38" s="44"/>
      <c r="D38" s="71"/>
      <c r="E38" s="71">
        <v>4050</v>
      </c>
      <c r="F38" s="93">
        <f>F9-F36</f>
        <v>0</v>
      </c>
      <c r="G38" s="69"/>
      <c r="H38" s="9"/>
      <c r="I38" s="9"/>
      <c r="J38" s="9"/>
      <c r="K38" s="9"/>
      <c r="L38" s="9"/>
      <c r="M38" s="9"/>
      <c r="N38" s="9"/>
      <c r="O38" s="9"/>
      <c r="P38" s="9"/>
    </row>
    <row r="39" spans="1:24" s="14" customFormat="1">
      <c r="B39" s="15"/>
      <c r="C39" s="45"/>
      <c r="D39" s="72"/>
      <c r="E39" s="72"/>
      <c r="F39" s="84"/>
      <c r="G39" s="69"/>
      <c r="H39" s="9"/>
      <c r="I39" s="9"/>
      <c r="J39" s="9"/>
      <c r="K39" s="9"/>
      <c r="L39" s="9"/>
      <c r="M39" s="9"/>
      <c r="N39" s="9"/>
      <c r="O39" s="9"/>
      <c r="P39" s="9"/>
    </row>
    <row r="40" spans="1:24" s="9" customFormat="1">
      <c r="B40" s="16"/>
      <c r="C40" s="42"/>
      <c r="D40" s="69"/>
      <c r="E40" s="69"/>
      <c r="F40" s="81"/>
      <c r="G40" s="69"/>
    </row>
    <row r="41" spans="1:24" s="9" customFormat="1">
      <c r="B41" s="16"/>
      <c r="C41" s="42"/>
      <c r="D41" s="69"/>
      <c r="E41" s="69"/>
      <c r="F41" s="81"/>
      <c r="G41" s="69"/>
    </row>
    <row r="47" spans="1:24">
      <c r="A47" t="s">
        <v>53</v>
      </c>
    </row>
    <row r="48" spans="1:24">
      <c r="A48" s="25"/>
      <c r="B48" s="25"/>
      <c r="C48" s="46"/>
      <c r="D48" s="73"/>
      <c r="E48" s="73"/>
      <c r="F48" s="73"/>
      <c r="G48" s="73"/>
      <c r="H48" s="25"/>
      <c r="I48" s="25"/>
    </row>
    <row r="49" spans="1:9">
      <c r="A49" s="25"/>
      <c r="B49" s="25"/>
      <c r="C49" s="46"/>
      <c r="D49" s="73"/>
      <c r="E49" s="73"/>
      <c r="F49" s="73"/>
      <c r="G49" s="73"/>
      <c r="H49" s="25"/>
      <c r="I49" s="25"/>
    </row>
    <row r="50" spans="1:9">
      <c r="A50" s="25"/>
      <c r="B50" s="25"/>
      <c r="C50" s="46"/>
      <c r="D50" s="73"/>
      <c r="E50" s="73"/>
      <c r="F50" s="73"/>
      <c r="G50" s="73"/>
      <c r="H50" s="25"/>
      <c r="I50" s="25"/>
    </row>
    <row r="51" spans="1:9">
      <c r="A51" s="25"/>
      <c r="B51" s="25"/>
      <c r="C51" s="46"/>
      <c r="D51" s="73"/>
      <c r="E51" s="73"/>
      <c r="F51" s="73"/>
      <c r="G51" s="73"/>
      <c r="H51" s="25"/>
      <c r="I51" s="25"/>
    </row>
    <row r="52" spans="1:9">
      <c r="A52" s="25"/>
      <c r="B52" s="25"/>
      <c r="C52" s="46"/>
      <c r="D52" s="73"/>
      <c r="E52" s="73"/>
      <c r="F52" s="73"/>
      <c r="G52" s="73"/>
      <c r="H52" s="25"/>
      <c r="I52" s="25"/>
    </row>
    <row r="53" spans="1:9">
      <c r="A53" s="25"/>
      <c r="B53" s="25"/>
      <c r="C53" s="46"/>
      <c r="D53" s="73"/>
      <c r="E53" s="73"/>
      <c r="F53" s="73"/>
      <c r="G53" s="73"/>
      <c r="H53" s="25"/>
      <c r="I53" s="25"/>
    </row>
    <row r="54" spans="1:9">
      <c r="A54" s="25"/>
      <c r="B54" s="25"/>
      <c r="C54" s="46"/>
      <c r="D54" s="73"/>
      <c r="E54" s="73"/>
      <c r="F54" s="73"/>
      <c r="G54" s="73"/>
      <c r="H54" s="25"/>
      <c r="I54" s="25"/>
    </row>
    <row r="55" spans="1:9">
      <c r="A55" s="25"/>
      <c r="B55" s="25"/>
      <c r="C55" s="46"/>
      <c r="D55" s="73"/>
      <c r="E55" s="73"/>
      <c r="F55" s="73"/>
      <c r="G55" s="73"/>
      <c r="H55" s="25"/>
      <c r="I55" s="25"/>
    </row>
    <row r="56" spans="1:9">
      <c r="A56" s="25"/>
      <c r="B56" s="25"/>
      <c r="C56" s="46"/>
      <c r="D56" s="73"/>
      <c r="E56" s="73"/>
      <c r="F56" s="73"/>
      <c r="G56" s="73"/>
      <c r="H56" s="25"/>
      <c r="I56" s="25"/>
    </row>
    <row r="57" spans="1:9">
      <c r="A57" s="25"/>
      <c r="B57" s="25"/>
      <c r="C57" s="46"/>
      <c r="D57" s="73"/>
      <c r="E57" s="73"/>
      <c r="F57" s="73"/>
      <c r="G57" s="73"/>
      <c r="H57" s="25"/>
      <c r="I57" s="25"/>
    </row>
    <row r="58" spans="1:9">
      <c r="A58" s="25"/>
      <c r="B58" s="25"/>
      <c r="C58" s="46"/>
      <c r="D58" s="73"/>
      <c r="E58" s="73"/>
      <c r="F58" s="73"/>
      <c r="G58" s="73"/>
      <c r="H58" s="25"/>
      <c r="I58" s="25"/>
    </row>
    <row r="59" spans="1:9">
      <c r="A59" s="25"/>
      <c r="B59" s="25"/>
      <c r="C59" s="46"/>
      <c r="D59" s="73"/>
      <c r="E59" s="73"/>
      <c r="F59" s="73"/>
      <c r="G59" s="73"/>
      <c r="H59" s="25"/>
      <c r="I59" s="25"/>
    </row>
    <row r="60" spans="1:9">
      <c r="A60" s="25"/>
      <c r="B60" s="25"/>
      <c r="C60" s="46"/>
      <c r="D60" s="73"/>
      <c r="E60" s="73"/>
      <c r="F60" s="73"/>
      <c r="G60" s="73"/>
      <c r="H60" s="25"/>
      <c r="I60" s="25"/>
    </row>
    <row r="61" spans="1:9">
      <c r="A61" s="25"/>
      <c r="B61" s="25"/>
      <c r="C61" s="46"/>
      <c r="D61" s="73"/>
      <c r="E61" s="73"/>
      <c r="F61" s="73"/>
      <c r="G61" s="73"/>
      <c r="H61" s="25"/>
      <c r="I61" s="25"/>
    </row>
    <row r="62" spans="1:9">
      <c r="A62" s="25"/>
      <c r="B62" s="25"/>
      <c r="C62" s="46"/>
      <c r="D62" s="73"/>
      <c r="E62" s="73"/>
      <c r="F62" s="73"/>
      <c r="G62" s="73"/>
      <c r="H62" s="25"/>
      <c r="I62" s="25"/>
    </row>
    <row r="63" spans="1:9">
      <c r="A63" s="25"/>
      <c r="B63" s="25"/>
      <c r="C63" s="46"/>
      <c r="D63" s="73"/>
      <c r="E63" s="73"/>
      <c r="F63" s="73"/>
      <c r="G63" s="73"/>
      <c r="H63" s="25"/>
      <c r="I63" s="25"/>
    </row>
    <row r="64" spans="1:9">
      <c r="A64" s="25"/>
      <c r="B64" s="25"/>
      <c r="C64" s="46"/>
      <c r="D64" s="73"/>
      <c r="E64" s="73"/>
      <c r="F64" s="73"/>
      <c r="G64" s="73"/>
      <c r="H64" s="25"/>
      <c r="I64" s="25"/>
    </row>
    <row r="65" spans="1:9">
      <c r="A65" s="25"/>
      <c r="B65" s="25"/>
      <c r="C65" s="46"/>
      <c r="D65" s="73"/>
      <c r="E65" s="73"/>
      <c r="F65" s="73"/>
      <c r="G65" s="73"/>
      <c r="H65" s="25"/>
      <c r="I65" s="25"/>
    </row>
    <row r="66" spans="1:9">
      <c r="A66" s="25"/>
      <c r="B66" s="25"/>
      <c r="C66" s="46"/>
      <c r="D66" s="73"/>
      <c r="E66" s="73"/>
      <c r="F66" s="73"/>
      <c r="G66" s="73"/>
      <c r="H66" s="25"/>
      <c r="I66" s="25"/>
    </row>
    <row r="67" spans="1:9">
      <c r="A67" s="25"/>
      <c r="B67" s="25"/>
      <c r="C67" s="46"/>
      <c r="D67" s="73"/>
      <c r="E67" s="73"/>
      <c r="F67" s="73"/>
      <c r="G67" s="73"/>
      <c r="H67" s="25"/>
      <c r="I67" s="25"/>
    </row>
    <row r="68" spans="1:9">
      <c r="A68" s="25"/>
      <c r="B68" s="25"/>
      <c r="C68" s="46"/>
      <c r="D68" s="73"/>
      <c r="E68" s="73"/>
      <c r="F68" s="73"/>
      <c r="G68" s="73"/>
      <c r="H68" s="25"/>
      <c r="I68" s="25"/>
    </row>
    <row r="69" spans="1:9">
      <c r="A69" s="25"/>
      <c r="B69" s="25"/>
      <c r="C69" s="46"/>
      <c r="D69" s="73"/>
      <c r="E69" s="73"/>
      <c r="F69" s="73"/>
      <c r="G69" s="73"/>
      <c r="H69" s="25"/>
      <c r="I69" s="25"/>
    </row>
    <row r="70" spans="1:9" ht="20.100000000000001" customHeight="1" thickBot="1">
      <c r="A70" s="182" t="s">
        <v>54</v>
      </c>
      <c r="B70" s="182"/>
      <c r="C70" s="47"/>
      <c r="D70" s="74"/>
      <c r="E70" s="74"/>
      <c r="F70" s="74"/>
      <c r="G70" s="74"/>
      <c r="H70" s="27"/>
      <c r="I70" s="27"/>
    </row>
    <row r="71" spans="1:9" ht="42" customHeight="1" thickBot="1">
      <c r="A71" s="29" t="s">
        <v>34</v>
      </c>
      <c r="B71" s="30" t="s">
        <v>35</v>
      </c>
      <c r="C71" s="30" t="s">
        <v>36</v>
      </c>
      <c r="D71" s="87" t="s">
        <v>37</v>
      </c>
      <c r="E71" s="75" t="s">
        <v>38</v>
      </c>
      <c r="F71" s="75" t="s">
        <v>39</v>
      </c>
      <c r="G71" s="75" t="s">
        <v>40</v>
      </c>
      <c r="H71" s="33"/>
      <c r="I71" s="33"/>
    </row>
    <row r="72" spans="1:9">
      <c r="A72" s="31" t="s">
        <v>58</v>
      </c>
      <c r="B72" s="76">
        <v>17000</v>
      </c>
      <c r="C72" s="115">
        <v>4000</v>
      </c>
      <c r="D72" s="118">
        <v>20</v>
      </c>
      <c r="E72" s="118">
        <v>10</v>
      </c>
      <c r="F72" s="76">
        <v>3</v>
      </c>
      <c r="G72" s="76">
        <v>68</v>
      </c>
      <c r="H72" s="31"/>
      <c r="I72" s="31"/>
    </row>
    <row r="73" spans="1:9">
      <c r="A73" s="31" t="s">
        <v>41</v>
      </c>
      <c r="B73" s="74">
        <v>2500</v>
      </c>
      <c r="C73" s="116">
        <v>600</v>
      </c>
      <c r="D73" s="119">
        <v>15</v>
      </c>
      <c r="E73" s="119">
        <v>10</v>
      </c>
      <c r="F73" s="74">
        <v>0.3</v>
      </c>
      <c r="G73" s="74">
        <v>13</v>
      </c>
      <c r="H73" s="27"/>
      <c r="I73" s="27"/>
    </row>
    <row r="74" spans="1:9">
      <c r="A74" s="31" t="s">
        <v>42</v>
      </c>
      <c r="B74" s="74">
        <v>2600</v>
      </c>
      <c r="C74" s="116">
        <v>600</v>
      </c>
      <c r="D74" s="119">
        <v>20</v>
      </c>
      <c r="E74" s="119">
        <v>4</v>
      </c>
      <c r="F74" s="74">
        <v>0.2</v>
      </c>
      <c r="G74" s="74">
        <v>25</v>
      </c>
      <c r="H74" s="27"/>
      <c r="I74" s="27"/>
    </row>
    <row r="75" spans="1:9">
      <c r="A75" s="31" t="s">
        <v>43</v>
      </c>
      <c r="B75" s="74">
        <v>9400</v>
      </c>
      <c r="C75" s="116">
        <v>1900</v>
      </c>
      <c r="D75" s="119">
        <v>20</v>
      </c>
      <c r="E75" s="119">
        <v>10</v>
      </c>
      <c r="F75" s="74">
        <v>9.5</v>
      </c>
      <c r="G75" s="74">
        <v>47</v>
      </c>
      <c r="H75" s="27"/>
      <c r="I75" s="27"/>
    </row>
    <row r="76" spans="1:9">
      <c r="A76" s="31" t="s">
        <v>44</v>
      </c>
      <c r="B76" s="74">
        <v>1100</v>
      </c>
      <c r="C76" s="116">
        <v>200</v>
      </c>
      <c r="D76" s="119">
        <v>20</v>
      </c>
      <c r="E76" s="119">
        <v>10</v>
      </c>
      <c r="F76" s="74">
        <v>0.1</v>
      </c>
      <c r="G76" s="74">
        <v>5</v>
      </c>
      <c r="H76" s="27"/>
      <c r="I76" s="27"/>
    </row>
    <row r="77" spans="1:9">
      <c r="A77" s="24" t="s">
        <v>45</v>
      </c>
      <c r="B77" s="77">
        <v>4450</v>
      </c>
      <c r="C77" s="117">
        <v>900</v>
      </c>
      <c r="D77" s="120">
        <v>15</v>
      </c>
      <c r="E77" s="120">
        <v>10</v>
      </c>
      <c r="F77" s="77">
        <v>0.2</v>
      </c>
      <c r="G77" s="77">
        <v>24</v>
      </c>
      <c r="H77" s="27"/>
      <c r="I77" s="27"/>
    </row>
    <row r="78" spans="1:9">
      <c r="A78" s="24" t="s">
        <v>46</v>
      </c>
      <c r="B78" s="77">
        <v>3000</v>
      </c>
      <c r="C78" s="117">
        <v>1500</v>
      </c>
      <c r="D78" s="120">
        <v>20</v>
      </c>
      <c r="E78" s="120">
        <v>10</v>
      </c>
      <c r="F78" s="77">
        <v>0.2</v>
      </c>
      <c r="G78" s="77">
        <v>8</v>
      </c>
      <c r="H78" s="27"/>
      <c r="I78" s="27"/>
    </row>
    <row r="79" spans="1:9">
      <c r="A79" s="24" t="s">
        <v>47</v>
      </c>
      <c r="B79" s="77">
        <v>2500</v>
      </c>
      <c r="C79" s="117">
        <v>600</v>
      </c>
      <c r="D79" s="120">
        <v>20</v>
      </c>
      <c r="E79" s="120">
        <v>5</v>
      </c>
      <c r="F79" s="77">
        <v>1.5</v>
      </c>
      <c r="G79" s="77">
        <v>21</v>
      </c>
      <c r="H79" s="27"/>
      <c r="I79" s="27"/>
    </row>
    <row r="80" spans="1:9">
      <c r="A80" s="24" t="s">
        <v>98</v>
      </c>
      <c r="B80" s="181">
        <v>1000</v>
      </c>
      <c r="C80" s="117">
        <v>0</v>
      </c>
      <c r="D80" s="120">
        <v>5</v>
      </c>
      <c r="E80" s="120">
        <v>7</v>
      </c>
      <c r="F80" s="77">
        <v>0</v>
      </c>
      <c r="G80" s="77">
        <v>29</v>
      </c>
      <c r="H80" s="27"/>
      <c r="I80" s="27"/>
    </row>
    <row r="81" spans="1:9">
      <c r="D81" s="88"/>
      <c r="F81" s="183" t="s">
        <v>99</v>
      </c>
      <c r="G81" s="183"/>
      <c r="H81" s="26"/>
      <c r="I81" s="27"/>
    </row>
    <row r="82" spans="1:9">
      <c r="A82" s="31"/>
      <c r="B82" s="27"/>
      <c r="C82" s="47"/>
      <c r="D82" s="74"/>
      <c r="E82" s="74"/>
      <c r="F82" s="74"/>
      <c r="G82" s="74"/>
      <c r="H82" s="27"/>
      <c r="I82" s="27"/>
    </row>
    <row r="83" spans="1:9">
      <c r="A83" s="31"/>
      <c r="B83" s="27"/>
      <c r="C83" s="47"/>
      <c r="D83" s="74"/>
      <c r="E83" s="74"/>
      <c r="F83" s="74"/>
      <c r="G83" s="74"/>
      <c r="H83" s="27"/>
      <c r="I83" s="27"/>
    </row>
    <row r="84" spans="1:9">
      <c r="A84" s="31"/>
      <c r="B84" s="27"/>
      <c r="C84" s="47"/>
      <c r="D84" s="74"/>
      <c r="E84" s="74"/>
      <c r="F84" s="74"/>
      <c r="G84" s="74"/>
      <c r="H84" s="27"/>
      <c r="I84" s="27"/>
    </row>
    <row r="85" spans="1:9">
      <c r="A85" s="27"/>
      <c r="B85" s="27"/>
      <c r="C85" s="47"/>
      <c r="D85" s="74"/>
      <c r="E85" s="74"/>
      <c r="F85" s="74"/>
      <c r="G85" s="74"/>
      <c r="H85" s="27"/>
      <c r="I85" s="27"/>
    </row>
    <row r="86" spans="1:9">
      <c r="A86" s="27"/>
      <c r="B86" s="27"/>
      <c r="C86" s="47"/>
      <c r="D86" s="74"/>
      <c r="E86" s="74"/>
      <c r="F86" s="74"/>
      <c r="G86" s="74"/>
      <c r="H86" s="27"/>
      <c r="I86" s="27"/>
    </row>
    <row r="87" spans="1:9">
      <c r="A87" s="27"/>
      <c r="B87" s="27"/>
      <c r="C87" s="47"/>
      <c r="D87" s="74"/>
      <c r="E87" s="74"/>
      <c r="F87" s="74"/>
      <c r="G87" s="74"/>
      <c r="H87" s="27"/>
      <c r="I87" s="27"/>
    </row>
    <row r="88" spans="1:9">
      <c r="A88" s="27"/>
      <c r="B88" s="27"/>
      <c r="C88" s="47"/>
      <c r="D88" s="74"/>
      <c r="E88" s="74"/>
      <c r="F88" s="74"/>
      <c r="G88" s="74"/>
      <c r="H88" s="27"/>
      <c r="I88" s="27"/>
    </row>
    <row r="89" spans="1:9">
      <c r="A89" s="27"/>
      <c r="B89" s="27"/>
      <c r="C89" s="47"/>
      <c r="D89" s="74"/>
      <c r="E89" s="74"/>
      <c r="F89" s="74"/>
      <c r="G89" s="74"/>
      <c r="H89" s="27"/>
      <c r="I89" s="27"/>
    </row>
    <row r="90" spans="1:9">
      <c r="A90" s="27"/>
      <c r="B90" s="27"/>
      <c r="C90" s="47"/>
      <c r="D90" s="74"/>
      <c r="E90" s="74"/>
      <c r="F90" s="74"/>
      <c r="G90" s="74"/>
      <c r="H90" s="27"/>
      <c r="I90" s="27"/>
    </row>
    <row r="91" spans="1:9">
      <c r="A91" s="27"/>
      <c r="B91" s="27"/>
      <c r="C91" s="47"/>
      <c r="D91" s="74"/>
      <c r="E91" s="74"/>
      <c r="F91" s="74"/>
      <c r="G91" s="74"/>
      <c r="H91" s="27"/>
      <c r="I91" s="27"/>
    </row>
    <row r="92" spans="1:9">
      <c r="A92" s="27"/>
      <c r="B92" s="27"/>
      <c r="C92" s="47"/>
      <c r="D92" s="74"/>
      <c r="E92" s="74"/>
      <c r="F92" s="74"/>
      <c r="G92" s="74"/>
      <c r="H92" s="27"/>
      <c r="I92" s="27"/>
    </row>
  </sheetData>
  <sheetProtection password="E07E" sheet="1" objects="1" scenarios="1"/>
  <mergeCells count="2">
    <mergeCell ref="A70:B70"/>
    <mergeCell ref="F81:G81"/>
  </mergeCells>
  <phoneticPr fontId="4" type="noConversion"/>
  <conditionalFormatting sqref="F27">
    <cfRule type="cellIs" dxfId="17" priority="3" operator="equal">
      <formula>0</formula>
    </cfRule>
  </conditionalFormatting>
  <conditionalFormatting sqref="F34">
    <cfRule type="cellIs" dxfId="16" priority="2" operator="equal">
      <formula>0</formula>
    </cfRule>
  </conditionalFormatting>
  <conditionalFormatting sqref="F36:F38">
    <cfRule type="cellIs" dxfId="15" priority="1" operator="equal">
      <formula>0</formula>
    </cfRule>
  </conditionalFormatting>
  <pageMargins left="0.25" right="0.25" top="0.75" bottom="0.75" header="0.38" footer="0.3"/>
  <pageSetup scale="91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AN95"/>
  <sheetViews>
    <sheetView showGridLines="0" showRowColHeaders="0" zoomScale="150" zoomScaleNormal="150" zoomScalePageLayoutView="150" workbookViewId="0">
      <selection activeCell="H21" sqref="H21"/>
    </sheetView>
  </sheetViews>
  <sheetFormatPr defaultColWidth="11" defaultRowHeight="15.75"/>
  <cols>
    <col min="1" max="1" width="28.5" customWidth="1"/>
    <col min="2" max="2" width="9.125" style="5" customWidth="1"/>
    <col min="3" max="3" width="9.875" customWidth="1"/>
    <col min="4" max="4" width="10.5" customWidth="1"/>
    <col min="5" max="5" width="12.375" customWidth="1"/>
    <col min="6" max="6" width="12.5" customWidth="1"/>
  </cols>
  <sheetData>
    <row r="7" spans="1:16" s="1" customFormat="1">
      <c r="B7" s="2" t="s">
        <v>0</v>
      </c>
      <c r="C7" s="1" t="s">
        <v>1</v>
      </c>
      <c r="D7" s="1" t="s">
        <v>2</v>
      </c>
      <c r="E7" s="37" t="s">
        <v>55</v>
      </c>
      <c r="F7" s="38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s="3" customFormat="1" ht="18.75">
      <c r="A9" s="3" t="s">
        <v>3</v>
      </c>
      <c r="B9" s="4"/>
    </row>
    <row r="10" spans="1:16">
      <c r="A10" s="8" t="s">
        <v>29</v>
      </c>
      <c r="B10" s="5" t="s">
        <v>30</v>
      </c>
      <c r="C10" s="113">
        <v>20</v>
      </c>
      <c r="D10" s="111">
        <v>324</v>
      </c>
      <c r="E10" s="111">
        <v>6480</v>
      </c>
      <c r="F10" s="133"/>
    </row>
    <row r="11" spans="1:16">
      <c r="C11" s="113"/>
      <c r="D11" s="111"/>
      <c r="E11" s="111"/>
      <c r="F11" s="134"/>
    </row>
    <row r="12" spans="1:16" s="3" customFormat="1" ht="18.75">
      <c r="A12" s="7" t="s">
        <v>4</v>
      </c>
      <c r="B12" s="4"/>
      <c r="C12" s="122"/>
      <c r="D12" s="123"/>
      <c r="E12" s="123"/>
      <c r="F12" s="162"/>
    </row>
    <row r="13" spans="1:16" s="3" customFormat="1" ht="18.75">
      <c r="A13" s="7"/>
      <c r="B13" s="4"/>
      <c r="C13" s="122"/>
      <c r="D13" s="123"/>
      <c r="E13" s="123"/>
      <c r="F13" s="162"/>
    </row>
    <row r="14" spans="1:16">
      <c r="A14" s="8" t="s">
        <v>5</v>
      </c>
      <c r="B14" s="5" t="s">
        <v>6</v>
      </c>
      <c r="C14" s="113">
        <v>1</v>
      </c>
      <c r="D14" s="111">
        <v>80</v>
      </c>
      <c r="E14" s="111">
        <v>80</v>
      </c>
      <c r="F14" s="133"/>
    </row>
    <row r="15" spans="1:16">
      <c r="A15" s="8" t="s">
        <v>31</v>
      </c>
      <c r="B15" s="5" t="s">
        <v>32</v>
      </c>
      <c r="C15" s="113">
        <v>2</v>
      </c>
      <c r="D15" s="111">
        <v>200</v>
      </c>
      <c r="E15" s="111">
        <v>400</v>
      </c>
      <c r="F15" s="138"/>
    </row>
    <row r="16" spans="1:16">
      <c r="A16" s="8" t="s">
        <v>7</v>
      </c>
      <c r="B16" s="5" t="s">
        <v>8</v>
      </c>
      <c r="C16" s="113">
        <v>1</v>
      </c>
      <c r="D16" s="111">
        <v>40</v>
      </c>
      <c r="E16" s="111">
        <v>40</v>
      </c>
      <c r="F16" s="135"/>
    </row>
    <row r="17" spans="1:37">
      <c r="A17" s="8" t="s">
        <v>9</v>
      </c>
      <c r="B17" s="5" t="s">
        <v>6</v>
      </c>
      <c r="C17" s="113">
        <v>1</v>
      </c>
      <c r="D17" s="111">
        <v>80</v>
      </c>
      <c r="E17" s="111">
        <v>80</v>
      </c>
      <c r="F17" s="138"/>
    </row>
    <row r="18" spans="1:37">
      <c r="A18" s="8" t="s">
        <v>10</v>
      </c>
      <c r="B18" s="5" t="s">
        <v>8</v>
      </c>
      <c r="C18" s="113">
        <v>0.33</v>
      </c>
      <c r="D18" s="111">
        <v>40</v>
      </c>
      <c r="E18" s="111">
        <v>13</v>
      </c>
      <c r="F18" s="135"/>
    </row>
    <row r="19" spans="1:37">
      <c r="A19" s="8" t="s">
        <v>11</v>
      </c>
      <c r="B19" s="5" t="s">
        <v>12</v>
      </c>
      <c r="C19" s="113">
        <v>646</v>
      </c>
      <c r="D19" s="111">
        <v>0.7</v>
      </c>
      <c r="E19" s="111">
        <v>452</v>
      </c>
      <c r="F19" s="135"/>
    </row>
    <row r="20" spans="1:37">
      <c r="A20" s="8" t="s">
        <v>13</v>
      </c>
      <c r="B20" s="5" t="s">
        <v>14</v>
      </c>
      <c r="C20" s="113">
        <v>20</v>
      </c>
      <c r="D20" s="111">
        <v>4</v>
      </c>
      <c r="E20" s="111">
        <v>80</v>
      </c>
      <c r="F20" s="138"/>
    </row>
    <row r="21" spans="1:37">
      <c r="A21" s="8" t="s">
        <v>33</v>
      </c>
      <c r="B21" s="5" t="s">
        <v>15</v>
      </c>
      <c r="C21" s="113">
        <v>20</v>
      </c>
      <c r="D21" s="111">
        <v>20</v>
      </c>
      <c r="E21" s="111">
        <v>400</v>
      </c>
      <c r="F21" s="135"/>
    </row>
    <row r="22" spans="1:37">
      <c r="A22" s="8" t="s">
        <v>16</v>
      </c>
      <c r="B22" s="5" t="s">
        <v>17</v>
      </c>
      <c r="C22" s="113">
        <v>33</v>
      </c>
      <c r="D22" s="111">
        <v>10</v>
      </c>
      <c r="E22" s="111">
        <v>330</v>
      </c>
      <c r="F22" s="138"/>
    </row>
    <row r="23" spans="1:37">
      <c r="A23" s="8" t="s">
        <v>18</v>
      </c>
      <c r="B23" s="5" t="s">
        <v>6</v>
      </c>
      <c r="C23" s="113">
        <v>1</v>
      </c>
      <c r="D23" s="111">
        <v>1070</v>
      </c>
      <c r="E23" s="111">
        <v>1070</v>
      </c>
      <c r="F23" s="135"/>
    </row>
    <row r="24" spans="1:37">
      <c r="A24" s="8" t="s">
        <v>103</v>
      </c>
      <c r="B24" s="5" t="s">
        <v>6</v>
      </c>
      <c r="C24" s="113">
        <v>1</v>
      </c>
      <c r="D24" s="111">
        <v>200</v>
      </c>
      <c r="E24" s="111">
        <v>200</v>
      </c>
      <c r="F24" s="133"/>
    </row>
    <row r="25" spans="1:37">
      <c r="A25" s="8" t="s">
        <v>100</v>
      </c>
      <c r="C25" s="113"/>
      <c r="D25" s="111"/>
      <c r="E25" s="111"/>
      <c r="F25" s="133"/>
    </row>
    <row r="26" spans="1:37">
      <c r="C26" s="60"/>
      <c r="D26" s="124"/>
      <c r="E26" s="124"/>
      <c r="F26" s="134"/>
    </row>
    <row r="27" spans="1:37" s="3" customFormat="1" ht="18.75">
      <c r="B27" s="4"/>
      <c r="C27" s="151"/>
      <c r="D27" s="163"/>
      <c r="E27" s="152"/>
      <c r="F27" s="146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37" s="6" customFormat="1">
      <c r="A28" s="11" t="s">
        <v>20</v>
      </c>
      <c r="B28" s="12"/>
      <c r="C28" s="179"/>
      <c r="D28" s="136"/>
      <c r="E28" s="114">
        <f>SUM(E14:E27)</f>
        <v>3145</v>
      </c>
      <c r="F28" s="169">
        <f>F14+F15+F16+F17+F18+F19+F20+F21+F22+F23+F24+F25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>
      <c r="C29" s="60"/>
      <c r="D29" s="124"/>
      <c r="E29" s="124"/>
      <c r="F29" s="134"/>
    </row>
    <row r="30" spans="1:37">
      <c r="A30" s="13" t="s">
        <v>94</v>
      </c>
      <c r="C30" s="60"/>
      <c r="D30" s="124"/>
      <c r="E30" s="124"/>
      <c r="F30" s="134"/>
    </row>
    <row r="31" spans="1:37">
      <c r="A31" s="8" t="s">
        <v>95</v>
      </c>
      <c r="B31" s="5" t="s">
        <v>6</v>
      </c>
      <c r="C31" s="113">
        <v>1</v>
      </c>
      <c r="D31" s="111">
        <v>211</v>
      </c>
      <c r="E31" s="111">
        <v>211</v>
      </c>
      <c r="F31" s="133"/>
    </row>
    <row r="32" spans="1:37">
      <c r="A32" s="8" t="s">
        <v>96</v>
      </c>
      <c r="B32" s="5" t="s">
        <v>6</v>
      </c>
      <c r="C32" s="113">
        <v>1</v>
      </c>
      <c r="D32" s="111">
        <v>80</v>
      </c>
      <c r="E32" s="111">
        <v>80</v>
      </c>
      <c r="F32" s="134"/>
    </row>
    <row r="33" spans="1:40">
      <c r="A33" s="8" t="s">
        <v>97</v>
      </c>
      <c r="B33" s="5" t="s">
        <v>6</v>
      </c>
      <c r="C33" s="113">
        <v>1</v>
      </c>
      <c r="D33" s="111">
        <v>50</v>
      </c>
      <c r="E33" s="111">
        <v>50</v>
      </c>
      <c r="F33" s="135"/>
    </row>
    <row r="34" spans="1:40">
      <c r="C34" s="113"/>
      <c r="D34" s="111"/>
      <c r="E34" s="114"/>
      <c r="F34" s="133"/>
    </row>
    <row r="35" spans="1:40">
      <c r="A35" t="s">
        <v>25</v>
      </c>
      <c r="C35" s="113"/>
      <c r="D35" s="111"/>
      <c r="E35" s="111">
        <f>SUM(E31:E34)</f>
        <v>341</v>
      </c>
      <c r="F35" s="141">
        <f>F31+F32+F33</f>
        <v>0</v>
      </c>
    </row>
    <row r="36" spans="1:40" ht="16.5" thickBot="1">
      <c r="A36" s="9"/>
      <c r="B36" s="16"/>
      <c r="C36" s="161"/>
      <c r="D36" s="178"/>
      <c r="E36" s="178"/>
      <c r="F36" s="138"/>
    </row>
    <row r="37" spans="1:40" s="17" customFormat="1" ht="24" customHeight="1" thickTop="1" thickBot="1">
      <c r="A37" s="17" t="s">
        <v>26</v>
      </c>
      <c r="B37" s="18"/>
      <c r="C37" s="176"/>
      <c r="D37" s="125"/>
      <c r="E37" s="125">
        <f>E28+E35</f>
        <v>3486</v>
      </c>
      <c r="F37" s="143">
        <f>F28+F35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 thickTop="1">
      <c r="A38" t="s">
        <v>27</v>
      </c>
      <c r="C38" s="113"/>
      <c r="D38" s="111"/>
      <c r="E38" s="111">
        <f>E10-E28</f>
        <v>3335</v>
      </c>
      <c r="F38" s="144">
        <f>F10-F28</f>
        <v>0</v>
      </c>
    </row>
    <row r="39" spans="1:40" s="10" customFormat="1" ht="21.95" customHeight="1">
      <c r="A39" s="10" t="s">
        <v>28</v>
      </c>
      <c r="B39" s="19"/>
      <c r="C39" s="177"/>
      <c r="D39" s="126"/>
      <c r="E39" s="126">
        <v>2994</v>
      </c>
      <c r="F39" s="145">
        <f>F10-F37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40" s="14" customFormat="1">
      <c r="B40" s="15"/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7" spans="1:40">
      <c r="A47" t="s">
        <v>53</v>
      </c>
    </row>
    <row r="48" spans="1:40">
      <c r="A48" s="25"/>
      <c r="B48" s="25"/>
      <c r="C48" s="25"/>
      <c r="D48" s="25"/>
      <c r="E48" s="25"/>
      <c r="F48" s="25"/>
      <c r="G48" s="25"/>
    </row>
    <row r="49" spans="1:7">
      <c r="A49" s="25"/>
      <c r="B49" s="25"/>
      <c r="C49" s="25"/>
      <c r="D49" s="25"/>
      <c r="E49" s="25"/>
      <c r="F49" s="25"/>
      <c r="G49" s="25"/>
    </row>
    <row r="50" spans="1:7">
      <c r="A50" s="25"/>
      <c r="B50" s="25"/>
      <c r="C50" s="25"/>
      <c r="D50" s="25"/>
      <c r="E50" s="25"/>
      <c r="F50" s="25"/>
      <c r="G50" s="25"/>
    </row>
    <row r="51" spans="1:7">
      <c r="A51" s="25"/>
      <c r="B51" s="25"/>
      <c r="C51" s="25"/>
      <c r="D51" s="25"/>
      <c r="E51" s="25"/>
      <c r="F51" s="25"/>
      <c r="G51" s="25"/>
    </row>
    <row r="52" spans="1:7">
      <c r="A52" s="25"/>
      <c r="B52" s="25"/>
      <c r="C52" s="25"/>
      <c r="D52" s="25"/>
      <c r="E52" s="25"/>
      <c r="F52" s="25"/>
      <c r="G52" s="25"/>
    </row>
    <row r="53" spans="1:7">
      <c r="A53" s="25"/>
      <c r="B53" s="25"/>
      <c r="C53" s="25"/>
      <c r="D53" s="25"/>
      <c r="E53" s="25"/>
      <c r="F53" s="25"/>
      <c r="G53" s="25"/>
    </row>
    <row r="54" spans="1:7">
      <c r="A54" s="25"/>
      <c r="B54" s="25"/>
      <c r="C54" s="25"/>
      <c r="D54" s="25"/>
      <c r="E54" s="25"/>
      <c r="F54" s="25"/>
      <c r="G54" s="25"/>
    </row>
    <row r="55" spans="1:7">
      <c r="A55" s="25"/>
      <c r="B55" s="25"/>
      <c r="C55" s="25"/>
      <c r="D55" s="25"/>
      <c r="E55" s="25"/>
      <c r="F55" s="25"/>
      <c r="G55" s="25"/>
    </row>
    <row r="56" spans="1:7">
      <c r="A56" s="25"/>
      <c r="B56" s="25"/>
      <c r="C56" s="25"/>
      <c r="D56" s="25"/>
      <c r="E56" s="25"/>
      <c r="F56" s="25"/>
      <c r="G56" s="25"/>
    </row>
    <row r="57" spans="1:7">
      <c r="A57" s="25"/>
      <c r="B57" s="25"/>
      <c r="C57" s="25"/>
      <c r="D57" s="25"/>
      <c r="E57" s="25"/>
      <c r="F57" s="25"/>
      <c r="G57" s="25"/>
    </row>
    <row r="58" spans="1:7">
      <c r="A58" s="25"/>
      <c r="B58" s="25"/>
      <c r="C58" s="25"/>
      <c r="D58" s="25"/>
      <c r="E58" s="25"/>
      <c r="F58" s="25"/>
      <c r="G58" s="25"/>
    </row>
    <row r="59" spans="1:7">
      <c r="A59" s="25"/>
      <c r="B59" s="25"/>
      <c r="C59" s="25"/>
      <c r="D59" s="25"/>
      <c r="E59" s="25"/>
      <c r="F59" s="25"/>
      <c r="G59" s="25"/>
    </row>
    <row r="60" spans="1:7">
      <c r="A60" s="25"/>
      <c r="B60" s="25"/>
      <c r="C60" s="25"/>
      <c r="D60" s="25"/>
      <c r="E60" s="25"/>
      <c r="F60" s="25"/>
      <c r="G60" s="25"/>
    </row>
    <row r="61" spans="1:7">
      <c r="A61" s="25"/>
      <c r="B61" s="25"/>
      <c r="C61" s="25"/>
      <c r="D61" s="25"/>
      <c r="E61" s="25"/>
      <c r="F61" s="25"/>
      <c r="G61" s="25"/>
    </row>
    <row r="62" spans="1:7">
      <c r="A62" s="25"/>
      <c r="B62" s="25"/>
      <c r="C62" s="25"/>
      <c r="D62" s="25"/>
      <c r="E62" s="25"/>
      <c r="F62" s="25"/>
      <c r="G62" s="25"/>
    </row>
    <row r="63" spans="1:7">
      <c r="A63" s="25"/>
      <c r="B63" s="25"/>
      <c r="C63" s="25"/>
      <c r="D63" s="25"/>
      <c r="E63" s="25"/>
      <c r="F63" s="25"/>
      <c r="G63" s="25"/>
    </row>
    <row r="64" spans="1:7">
      <c r="A64" s="25"/>
      <c r="B64" s="25"/>
      <c r="C64" s="25"/>
      <c r="D64" s="25"/>
      <c r="E64" s="25"/>
      <c r="F64" s="25"/>
      <c r="G64" s="25"/>
    </row>
    <row r="65" spans="1:12">
      <c r="A65" s="25"/>
      <c r="B65" s="25"/>
      <c r="C65" s="25"/>
      <c r="D65" s="25"/>
      <c r="E65" s="25"/>
      <c r="F65" s="25"/>
      <c r="G65" s="25"/>
    </row>
    <row r="66" spans="1:12" ht="15" customHeight="1">
      <c r="A66" s="25"/>
      <c r="B66" s="25"/>
      <c r="C66" s="25"/>
      <c r="D66" s="25"/>
      <c r="E66" s="25"/>
      <c r="F66" s="25"/>
      <c r="G66" s="25"/>
    </row>
    <row r="67" spans="1:12" ht="15" customHeight="1">
      <c r="A67" s="25"/>
      <c r="B67" s="25"/>
      <c r="C67" s="25"/>
      <c r="D67" s="25"/>
      <c r="E67" s="25"/>
      <c r="F67" s="25"/>
      <c r="G67" s="25"/>
    </row>
    <row r="68" spans="1:12" ht="15" customHeight="1">
      <c r="A68" s="25"/>
      <c r="B68" s="25"/>
      <c r="C68" s="25"/>
      <c r="D68" s="25"/>
      <c r="E68" s="25"/>
      <c r="F68" s="25"/>
      <c r="G68" s="25"/>
    </row>
    <row r="69" spans="1:12" ht="15" customHeight="1">
      <c r="A69" s="25"/>
      <c r="B69" s="25"/>
      <c r="C69" s="25"/>
      <c r="D69" s="25"/>
      <c r="E69" s="25"/>
      <c r="F69" s="25"/>
      <c r="G69" s="25"/>
    </row>
    <row r="70" spans="1:12">
      <c r="A70" s="25"/>
      <c r="B70" s="25"/>
      <c r="C70" s="25"/>
      <c r="D70" s="25"/>
      <c r="E70" s="25"/>
      <c r="F70" s="25"/>
      <c r="G70" s="25"/>
    </row>
    <row r="71" spans="1:12" ht="20.100000000000001" customHeight="1" thickBot="1">
      <c r="A71" s="27" t="s">
        <v>54</v>
      </c>
      <c r="B71" s="27"/>
      <c r="C71" s="27"/>
      <c r="D71" s="27"/>
      <c r="E71" s="27"/>
      <c r="F71" s="27"/>
      <c r="G71" s="27"/>
    </row>
    <row r="72" spans="1:12" ht="38.1" customHeight="1" thickBot="1">
      <c r="A72" s="29" t="s">
        <v>34</v>
      </c>
      <c r="B72" s="30" t="s">
        <v>35</v>
      </c>
      <c r="C72" s="30" t="s">
        <v>36</v>
      </c>
      <c r="D72" s="36" t="s">
        <v>37</v>
      </c>
      <c r="E72" s="30" t="s">
        <v>38</v>
      </c>
      <c r="F72" s="30" t="s">
        <v>39</v>
      </c>
      <c r="G72" s="30" t="s">
        <v>40</v>
      </c>
    </row>
    <row r="73" spans="1:12">
      <c r="A73" s="31" t="s">
        <v>58</v>
      </c>
      <c r="B73" s="76">
        <v>17000</v>
      </c>
      <c r="C73" s="76">
        <v>4000</v>
      </c>
      <c r="D73" s="31">
        <v>20</v>
      </c>
      <c r="E73" s="31">
        <v>10</v>
      </c>
      <c r="F73" s="76">
        <v>3</v>
      </c>
      <c r="G73" s="76">
        <v>68</v>
      </c>
    </row>
    <row r="74" spans="1:12">
      <c r="A74" s="31" t="s">
        <v>41</v>
      </c>
      <c r="B74" s="74">
        <v>2500</v>
      </c>
      <c r="C74" s="74">
        <v>600</v>
      </c>
      <c r="D74" s="27">
        <v>15</v>
      </c>
      <c r="E74" s="27">
        <v>10</v>
      </c>
      <c r="F74" s="74">
        <v>0.3</v>
      </c>
      <c r="G74" s="74">
        <v>13</v>
      </c>
    </row>
    <row r="75" spans="1:12">
      <c r="A75" s="31" t="s">
        <v>42</v>
      </c>
      <c r="B75" s="74">
        <v>2600</v>
      </c>
      <c r="C75" s="74">
        <v>600</v>
      </c>
      <c r="D75" s="27">
        <v>20</v>
      </c>
      <c r="E75" s="27">
        <v>4</v>
      </c>
      <c r="F75" s="74">
        <v>0.2</v>
      </c>
      <c r="G75" s="74">
        <v>25</v>
      </c>
    </row>
    <row r="76" spans="1:12">
      <c r="A76" s="31" t="s">
        <v>43</v>
      </c>
      <c r="B76" s="74">
        <v>9400</v>
      </c>
      <c r="C76" s="74">
        <v>1.9</v>
      </c>
      <c r="D76" s="27">
        <v>20</v>
      </c>
      <c r="E76" s="27">
        <v>10</v>
      </c>
      <c r="F76" s="74">
        <v>9.5</v>
      </c>
      <c r="G76" s="74">
        <v>47</v>
      </c>
    </row>
    <row r="77" spans="1:12">
      <c r="A77" s="31" t="s">
        <v>44</v>
      </c>
      <c r="B77" s="74">
        <v>1100</v>
      </c>
      <c r="C77" s="74">
        <v>200</v>
      </c>
      <c r="D77" s="27">
        <v>20</v>
      </c>
      <c r="E77" s="27">
        <v>10</v>
      </c>
      <c r="F77" s="74">
        <v>0.1</v>
      </c>
      <c r="G77" s="74">
        <v>5</v>
      </c>
    </row>
    <row r="78" spans="1:12" s="23" customFormat="1">
      <c r="A78" s="24" t="s">
        <v>45</v>
      </c>
      <c r="B78" s="77">
        <v>4450</v>
      </c>
      <c r="C78" s="77">
        <v>900</v>
      </c>
      <c r="D78" s="23">
        <v>15</v>
      </c>
      <c r="E78" s="23">
        <v>10</v>
      </c>
      <c r="F78" s="77">
        <v>0.2</v>
      </c>
      <c r="G78" s="77">
        <v>24</v>
      </c>
      <c r="J78" s="35"/>
      <c r="K78" s="35"/>
      <c r="L78" s="35"/>
    </row>
    <row r="79" spans="1:12" s="23" customFormat="1">
      <c r="A79" s="24" t="s">
        <v>46</v>
      </c>
      <c r="B79" s="77">
        <v>3000</v>
      </c>
      <c r="C79" s="77">
        <v>1500</v>
      </c>
      <c r="D79" s="23">
        <v>20</v>
      </c>
      <c r="E79" s="23">
        <v>5</v>
      </c>
      <c r="F79" s="77">
        <v>1.5</v>
      </c>
      <c r="G79" s="77">
        <v>21</v>
      </c>
      <c r="J79" s="35"/>
      <c r="K79" s="35"/>
      <c r="L79" s="35"/>
    </row>
    <row r="80" spans="1:12" s="23" customFormat="1">
      <c r="A80" s="24" t="s">
        <v>47</v>
      </c>
      <c r="B80" s="77">
        <v>2500</v>
      </c>
      <c r="C80" s="77">
        <v>600</v>
      </c>
      <c r="D80" s="23">
        <v>20</v>
      </c>
      <c r="E80" s="23">
        <v>5</v>
      </c>
      <c r="F80" s="77">
        <v>1.5</v>
      </c>
      <c r="G80" s="77">
        <v>21</v>
      </c>
      <c r="J80" s="35"/>
      <c r="K80" s="35"/>
      <c r="L80" s="35"/>
    </row>
    <row r="81" spans="4:7">
      <c r="D81" s="5"/>
      <c r="F81" s="184" t="s">
        <v>63</v>
      </c>
      <c r="G81" s="184"/>
    </row>
    <row r="82" spans="4:7">
      <c r="D82" s="5"/>
    </row>
    <row r="83" spans="4:7">
      <c r="D83" s="5"/>
    </row>
    <row r="84" spans="4:7">
      <c r="D84" s="5"/>
    </row>
    <row r="85" spans="4:7">
      <c r="D85" s="5"/>
    </row>
    <row r="86" spans="4:7">
      <c r="D86" s="5"/>
    </row>
    <row r="87" spans="4:7">
      <c r="D87" s="5"/>
    </row>
    <row r="88" spans="4:7">
      <c r="D88" s="5"/>
    </row>
    <row r="89" spans="4:7">
      <c r="D89" s="5"/>
    </row>
    <row r="90" spans="4:7">
      <c r="D90" s="5"/>
    </row>
    <row r="91" spans="4:7">
      <c r="D91" s="5"/>
    </row>
    <row r="92" spans="4:7">
      <c r="D92" s="5"/>
    </row>
    <row r="93" spans="4:7">
      <c r="D93" s="5"/>
    </row>
    <row r="94" spans="4:7">
      <c r="D94" s="5"/>
    </row>
    <row r="95" spans="4:7">
      <c r="D95" s="5"/>
    </row>
  </sheetData>
  <sheetProtection password="E07E" sheet="1" objects="1" scenarios="1"/>
  <mergeCells count="1">
    <mergeCell ref="F81:G81"/>
  </mergeCells>
  <phoneticPr fontId="4" type="noConversion"/>
  <conditionalFormatting sqref="F28">
    <cfRule type="cellIs" dxfId="1" priority="2" operator="equal">
      <formula>0</formula>
    </cfRule>
  </conditionalFormatting>
  <conditionalFormatting sqref="F35:F39">
    <cfRule type="cellIs" dxfId="0" priority="1" operator="equal">
      <formula>0</formula>
    </cfRule>
  </conditionalFormatting>
  <pageMargins left="0.25" right="0.25" top="0.75" bottom="0.75" header="0.3" footer="0.3"/>
  <pageSetup scale="94" fitToHeight="2" orientation="portrait" horizontalDpi="4294967292" verticalDpi="4294967292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1"/>
  <sheetViews>
    <sheetView showGridLines="0" showRowColHeaders="0" tabSelected="1" zoomScaleNormal="100" zoomScalePageLayoutView="150" workbookViewId="0">
      <selection activeCell="H21" sqref="H21"/>
    </sheetView>
  </sheetViews>
  <sheetFormatPr defaultColWidth="11" defaultRowHeight="15.75"/>
  <cols>
    <col min="1" max="1" width="21.5" customWidth="1"/>
    <col min="2" max="2" width="9.125" style="5" customWidth="1"/>
    <col min="3" max="3" width="8.375" style="39" bestFit="1" customWidth="1"/>
    <col min="4" max="4" width="10.125" style="61" customWidth="1"/>
    <col min="5" max="5" width="12.375" style="61" customWidth="1"/>
    <col min="6" max="6" width="19.625" style="61" customWidth="1"/>
    <col min="7" max="7" width="10.875" style="61"/>
  </cols>
  <sheetData>
    <row r="7" spans="1:17" s="1" customFormat="1">
      <c r="B7" s="2" t="s">
        <v>0</v>
      </c>
      <c r="C7" s="40" t="s">
        <v>1</v>
      </c>
      <c r="D7" s="62" t="s">
        <v>2</v>
      </c>
      <c r="E7" s="62" t="s">
        <v>55</v>
      </c>
      <c r="F7" s="62" t="s">
        <v>56</v>
      </c>
      <c r="G7" s="85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  <c r="C9" s="41"/>
      <c r="D9" s="63"/>
      <c r="E9" s="63"/>
      <c r="F9" s="63"/>
      <c r="G9" s="63"/>
    </row>
    <row r="10" spans="1:17">
      <c r="A10" s="8" t="s">
        <v>62</v>
      </c>
      <c r="B10" s="5" t="s">
        <v>59</v>
      </c>
      <c r="C10" s="48">
        <v>700</v>
      </c>
      <c r="D10" s="64">
        <v>23</v>
      </c>
      <c r="E10" s="64">
        <v>16100</v>
      </c>
      <c r="F10" s="78"/>
    </row>
    <row r="11" spans="1:17">
      <c r="C11" s="48"/>
      <c r="D11" s="64"/>
      <c r="E11" s="64"/>
      <c r="F11" s="79"/>
    </row>
    <row r="12" spans="1:17" s="3" customFormat="1" ht="18.75">
      <c r="A12" s="7" t="s">
        <v>4</v>
      </c>
      <c r="B12" s="4"/>
      <c r="C12" s="49"/>
      <c r="D12" s="65"/>
      <c r="E12" s="65"/>
      <c r="F12" s="80"/>
      <c r="G12" s="63"/>
    </row>
    <row r="13" spans="1:17" s="3" customFormat="1" ht="18.75">
      <c r="A13" s="7"/>
      <c r="B13" s="4"/>
      <c r="C13" s="49"/>
      <c r="D13" s="65"/>
      <c r="E13" s="65"/>
      <c r="F13" s="80"/>
      <c r="G13" s="63"/>
    </row>
    <row r="14" spans="1:17">
      <c r="A14" s="8" t="s">
        <v>5</v>
      </c>
      <c r="B14" s="5" t="s">
        <v>6</v>
      </c>
      <c r="C14" s="112">
        <v>1</v>
      </c>
      <c r="D14" s="111">
        <v>80</v>
      </c>
      <c r="E14" s="111">
        <v>80</v>
      </c>
      <c r="F14" s="78"/>
    </row>
    <row r="15" spans="1:17">
      <c r="A15" s="8" t="s">
        <v>31</v>
      </c>
      <c r="B15" s="5" t="s">
        <v>32</v>
      </c>
      <c r="C15" s="112">
        <v>14</v>
      </c>
      <c r="D15" s="111">
        <v>40</v>
      </c>
      <c r="E15" s="111">
        <v>560</v>
      </c>
      <c r="F15" s="81"/>
    </row>
    <row r="16" spans="1:17">
      <c r="A16" s="8" t="s">
        <v>7</v>
      </c>
      <c r="B16" s="5" t="s">
        <v>8</v>
      </c>
      <c r="C16" s="112">
        <v>1</v>
      </c>
      <c r="D16" s="111">
        <v>40</v>
      </c>
      <c r="E16" s="111">
        <v>40</v>
      </c>
      <c r="F16" s="82"/>
    </row>
    <row r="17" spans="1:15">
      <c r="A17" s="8" t="s">
        <v>9</v>
      </c>
      <c r="B17" s="5" t="s">
        <v>6</v>
      </c>
      <c r="C17" s="112">
        <v>1</v>
      </c>
      <c r="D17" s="111">
        <v>80</v>
      </c>
      <c r="E17" s="111">
        <v>80</v>
      </c>
      <c r="F17" s="81"/>
    </row>
    <row r="18" spans="1:15">
      <c r="A18" s="8" t="s">
        <v>10</v>
      </c>
      <c r="B18" s="5" t="s">
        <v>8</v>
      </c>
      <c r="C18" s="112">
        <v>0.33</v>
      </c>
      <c r="D18" s="111">
        <v>40</v>
      </c>
      <c r="E18" s="111">
        <v>13</v>
      </c>
      <c r="F18" s="82"/>
    </row>
    <row r="19" spans="1:15">
      <c r="A19" s="8" t="s">
        <v>11</v>
      </c>
      <c r="B19" s="5" t="s">
        <v>12</v>
      </c>
      <c r="C19" s="112">
        <v>296</v>
      </c>
      <c r="D19" s="111">
        <v>0.7</v>
      </c>
      <c r="E19" s="111">
        <v>207</v>
      </c>
      <c r="F19" s="82"/>
    </row>
    <row r="20" spans="1:15">
      <c r="A20" s="8" t="s">
        <v>13</v>
      </c>
      <c r="B20" s="5" t="s">
        <v>14</v>
      </c>
      <c r="C20" s="112">
        <v>20</v>
      </c>
      <c r="D20" s="111">
        <v>4</v>
      </c>
      <c r="E20" s="111">
        <v>80</v>
      </c>
      <c r="F20" s="81"/>
    </row>
    <row r="21" spans="1:15">
      <c r="A21" s="8" t="s">
        <v>60</v>
      </c>
      <c r="B21" s="5" t="s">
        <v>15</v>
      </c>
      <c r="C21" s="112">
        <v>700</v>
      </c>
      <c r="D21" s="111">
        <v>2.2000000000000002</v>
      </c>
      <c r="E21" s="111">
        <v>1540</v>
      </c>
      <c r="F21" s="82"/>
    </row>
    <row r="22" spans="1:15">
      <c r="A22" s="8" t="s">
        <v>16</v>
      </c>
      <c r="B22" s="5" t="s">
        <v>17</v>
      </c>
      <c r="C22" s="112">
        <v>220</v>
      </c>
      <c r="D22" s="111">
        <v>10</v>
      </c>
      <c r="E22" s="111">
        <v>2200</v>
      </c>
      <c r="F22" s="81"/>
    </row>
    <row r="23" spans="1:15">
      <c r="A23" s="8" t="s">
        <v>18</v>
      </c>
      <c r="B23" s="5" t="s">
        <v>6</v>
      </c>
      <c r="C23" s="112">
        <v>1</v>
      </c>
      <c r="D23" s="111">
        <v>1070</v>
      </c>
      <c r="E23" s="111">
        <v>1070</v>
      </c>
      <c r="F23" s="82"/>
    </row>
    <row r="24" spans="1:15">
      <c r="A24" s="8" t="s">
        <v>92</v>
      </c>
      <c r="B24" s="5" t="s">
        <v>6</v>
      </c>
      <c r="C24" s="112">
        <v>1</v>
      </c>
      <c r="D24" s="111">
        <v>200</v>
      </c>
      <c r="E24" s="111">
        <v>200</v>
      </c>
      <c r="F24" s="78"/>
    </row>
    <row r="25" spans="1:15">
      <c r="A25" s="8" t="s">
        <v>100</v>
      </c>
      <c r="C25" s="48"/>
      <c r="F25" s="78"/>
    </row>
    <row r="26" spans="1:15">
      <c r="C26" s="48"/>
      <c r="F26" s="79"/>
    </row>
    <row r="27" spans="1:15" s="3" customFormat="1" ht="18.75">
      <c r="B27" s="4"/>
      <c r="C27" s="49"/>
      <c r="D27" s="63"/>
      <c r="E27" s="66"/>
      <c r="F27" s="83"/>
      <c r="G27" s="63"/>
    </row>
    <row r="28" spans="1:15" s="6" customFormat="1">
      <c r="A28" s="11" t="s">
        <v>20</v>
      </c>
      <c r="B28" s="12"/>
      <c r="C28" s="50"/>
      <c r="D28" s="86"/>
      <c r="E28" s="67">
        <f>SUM(E14:E27)</f>
        <v>6070</v>
      </c>
      <c r="F28" s="89">
        <f>F14+F15+F16+F17+F18+F19+F20+F21+F22+F23+F24+F25</f>
        <v>0</v>
      </c>
      <c r="G28" s="69"/>
      <c r="H28" s="9"/>
      <c r="I28" s="9"/>
      <c r="J28" s="9"/>
      <c r="K28" s="9"/>
      <c r="L28" s="9"/>
      <c r="M28" s="9"/>
      <c r="N28" s="9"/>
      <c r="O28" s="9"/>
    </row>
    <row r="29" spans="1:15">
      <c r="C29" s="48"/>
      <c r="F29" s="79"/>
    </row>
    <row r="30" spans="1:15">
      <c r="A30" s="13" t="s">
        <v>94</v>
      </c>
      <c r="C30" s="48"/>
      <c r="F30" s="79"/>
    </row>
    <row r="31" spans="1:15">
      <c r="A31" s="8" t="s">
        <v>95</v>
      </c>
      <c r="B31" s="5" t="s">
        <v>6</v>
      </c>
      <c r="C31" s="48">
        <v>1</v>
      </c>
      <c r="D31" s="111">
        <v>240</v>
      </c>
      <c r="E31" s="111">
        <v>240</v>
      </c>
      <c r="F31" s="78"/>
    </row>
    <row r="32" spans="1:15">
      <c r="A32" s="8" t="s">
        <v>96</v>
      </c>
      <c r="B32" s="5" t="s">
        <v>6</v>
      </c>
      <c r="C32" s="48">
        <v>1</v>
      </c>
      <c r="D32" s="111">
        <v>80</v>
      </c>
      <c r="E32" s="111">
        <v>80</v>
      </c>
      <c r="F32" s="79"/>
    </row>
    <row r="33" spans="1:24">
      <c r="A33" s="8" t="s">
        <v>97</v>
      </c>
      <c r="B33" s="5" t="s">
        <v>6</v>
      </c>
      <c r="C33" s="48">
        <v>1</v>
      </c>
      <c r="D33" s="111">
        <v>50</v>
      </c>
      <c r="E33" s="111">
        <v>50</v>
      </c>
      <c r="F33" s="82"/>
    </row>
    <row r="34" spans="1:24">
      <c r="C34" s="48"/>
      <c r="D34" s="64"/>
      <c r="E34" s="68"/>
      <c r="F34" s="78"/>
    </row>
    <row r="35" spans="1:24">
      <c r="A35" t="s">
        <v>25</v>
      </c>
      <c r="C35" s="48"/>
      <c r="D35" s="64"/>
      <c r="E35" s="111">
        <f>SUM(E31:E34)</f>
        <v>370</v>
      </c>
      <c r="F35" s="90">
        <f>F31+F32+F33</f>
        <v>0</v>
      </c>
    </row>
    <row r="36" spans="1:24" ht="16.5" thickBot="1">
      <c r="A36" s="9"/>
      <c r="B36" s="16"/>
      <c r="C36" s="51"/>
      <c r="D36" s="69"/>
      <c r="E36" s="69"/>
      <c r="F36" s="81"/>
    </row>
    <row r="37" spans="1:24" s="17" customFormat="1" ht="24" customHeight="1" thickTop="1" thickBot="1">
      <c r="A37" s="17" t="s">
        <v>26</v>
      </c>
      <c r="B37" s="18"/>
      <c r="C37" s="43"/>
      <c r="D37" s="70"/>
      <c r="E37" s="94">
        <f>E28+E35</f>
        <v>6440</v>
      </c>
      <c r="F37" s="91">
        <f>F28+F35</f>
        <v>0</v>
      </c>
      <c r="G37" s="6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E38" s="88">
        <f>E10-E28</f>
        <v>10030</v>
      </c>
      <c r="F38" s="92">
        <f>F10-F28</f>
        <v>0</v>
      </c>
    </row>
    <row r="39" spans="1:24" s="10" customFormat="1" ht="21.95" customHeight="1">
      <c r="A39" s="10" t="s">
        <v>28</v>
      </c>
      <c r="B39" s="19"/>
      <c r="C39" s="44"/>
      <c r="D39" s="71"/>
      <c r="E39" s="95">
        <v>9660</v>
      </c>
      <c r="F39" s="93">
        <f>F10-F37</f>
        <v>0</v>
      </c>
      <c r="G39" s="6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C40" s="45"/>
      <c r="D40" s="72"/>
      <c r="E40" s="72"/>
      <c r="F40" s="84"/>
      <c r="G40" s="6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C41" s="42"/>
      <c r="D41" s="69"/>
      <c r="E41" s="69"/>
      <c r="F41" s="81"/>
      <c r="G41" s="69"/>
    </row>
    <row r="42" spans="1:24" s="9" customFormat="1">
      <c r="B42" s="16"/>
      <c r="C42" s="42"/>
      <c r="D42" s="69"/>
      <c r="E42" s="69"/>
      <c r="F42" s="81"/>
      <c r="G42" s="69"/>
    </row>
    <row r="46" spans="1:24">
      <c r="A46" t="s">
        <v>53</v>
      </c>
    </row>
    <row r="47" spans="1:24">
      <c r="A47" s="25"/>
      <c r="B47" s="25"/>
      <c r="C47" s="46"/>
      <c r="D47" s="73"/>
      <c r="E47" s="73"/>
      <c r="F47" s="73"/>
      <c r="G47" s="73"/>
      <c r="H47" s="25"/>
      <c r="I47" s="25"/>
    </row>
    <row r="48" spans="1:24">
      <c r="A48" s="25"/>
      <c r="B48" s="25"/>
      <c r="C48" s="46"/>
      <c r="D48" s="73"/>
      <c r="E48" s="73"/>
      <c r="F48" s="73"/>
      <c r="G48" s="73"/>
      <c r="H48" s="25"/>
      <c r="I48" s="25"/>
    </row>
    <row r="49" spans="1:9">
      <c r="A49" s="25"/>
      <c r="B49" s="25"/>
      <c r="C49" s="46"/>
      <c r="D49" s="73"/>
      <c r="E49" s="73"/>
      <c r="F49" s="73"/>
      <c r="G49" s="73"/>
      <c r="H49" s="25"/>
      <c r="I49" s="25"/>
    </row>
    <row r="50" spans="1:9">
      <c r="A50" s="25"/>
      <c r="B50" s="25"/>
      <c r="C50" s="46"/>
      <c r="D50" s="73"/>
      <c r="E50" s="73"/>
      <c r="F50" s="73"/>
      <c r="G50" s="73"/>
      <c r="H50" s="25"/>
      <c r="I50" s="25"/>
    </row>
    <row r="51" spans="1:9">
      <c r="A51" s="25"/>
      <c r="B51" s="25"/>
      <c r="C51" s="46"/>
      <c r="D51" s="73"/>
      <c r="E51" s="73"/>
      <c r="F51" s="73"/>
      <c r="G51" s="73"/>
      <c r="H51" s="25"/>
      <c r="I51" s="25"/>
    </row>
    <row r="52" spans="1:9">
      <c r="A52" s="25"/>
      <c r="B52" s="25"/>
      <c r="C52" s="46"/>
      <c r="D52" s="73"/>
      <c r="E52" s="73"/>
      <c r="F52" s="73"/>
      <c r="G52" s="73"/>
      <c r="H52" s="25"/>
      <c r="I52" s="25"/>
    </row>
    <row r="53" spans="1:9">
      <c r="A53" s="25"/>
      <c r="B53" s="25"/>
      <c r="C53" s="46"/>
      <c r="D53" s="73"/>
      <c r="E53" s="73"/>
      <c r="F53" s="73"/>
      <c r="G53" s="73"/>
      <c r="H53" s="25"/>
      <c r="I53" s="25"/>
    </row>
    <row r="54" spans="1:9">
      <c r="A54" s="25"/>
      <c r="B54" s="25"/>
      <c r="C54" s="46"/>
      <c r="D54" s="73"/>
      <c r="E54" s="73"/>
      <c r="F54" s="73"/>
      <c r="G54" s="73"/>
      <c r="H54" s="25"/>
      <c r="I54" s="25"/>
    </row>
    <row r="55" spans="1:9">
      <c r="A55" s="25"/>
      <c r="B55" s="25"/>
      <c r="C55" s="46"/>
      <c r="D55" s="73"/>
      <c r="E55" s="73"/>
      <c r="F55" s="73"/>
      <c r="G55" s="73"/>
      <c r="H55" s="25"/>
      <c r="I55" s="25"/>
    </row>
    <row r="56" spans="1:9">
      <c r="A56" s="25"/>
      <c r="B56" s="25"/>
      <c r="C56" s="46"/>
      <c r="D56" s="73"/>
      <c r="E56" s="73"/>
      <c r="F56" s="73"/>
      <c r="G56" s="73"/>
      <c r="H56" s="25"/>
      <c r="I56" s="25"/>
    </row>
    <row r="57" spans="1:9">
      <c r="A57" s="25"/>
      <c r="B57" s="25"/>
      <c r="C57" s="46"/>
      <c r="D57" s="73"/>
      <c r="E57" s="73"/>
      <c r="F57" s="73"/>
      <c r="G57" s="73"/>
      <c r="H57" s="25"/>
      <c r="I57" s="25"/>
    </row>
    <row r="58" spans="1:9">
      <c r="A58" s="25"/>
      <c r="B58" s="25"/>
      <c r="C58" s="46"/>
      <c r="D58" s="73"/>
      <c r="E58" s="73"/>
      <c r="F58" s="73"/>
      <c r="G58" s="73"/>
      <c r="H58" s="25"/>
      <c r="I58" s="25"/>
    </row>
    <row r="59" spans="1:9">
      <c r="A59" s="25"/>
      <c r="B59" s="25"/>
      <c r="C59" s="46"/>
      <c r="D59" s="73"/>
      <c r="E59" s="73"/>
      <c r="F59" s="73"/>
      <c r="G59" s="73"/>
      <c r="H59" s="25"/>
      <c r="I59" s="25"/>
    </row>
    <row r="60" spans="1:9">
      <c r="A60" s="25"/>
      <c r="B60" s="25"/>
      <c r="C60" s="46"/>
      <c r="D60" s="73"/>
      <c r="E60" s="73"/>
      <c r="F60" s="73"/>
      <c r="G60" s="73"/>
      <c r="H60" s="25"/>
      <c r="I60" s="25"/>
    </row>
    <row r="61" spans="1:9">
      <c r="A61" s="25"/>
      <c r="B61" s="25"/>
      <c r="C61" s="46"/>
      <c r="D61" s="73"/>
      <c r="E61" s="73"/>
      <c r="F61" s="73"/>
      <c r="G61" s="73"/>
      <c r="H61" s="25"/>
      <c r="I61" s="25"/>
    </row>
    <row r="62" spans="1:9">
      <c r="A62" s="25"/>
      <c r="B62" s="25"/>
      <c r="C62" s="46"/>
      <c r="D62" s="73"/>
      <c r="E62" s="73"/>
      <c r="F62" s="73"/>
      <c r="G62" s="73"/>
      <c r="H62" s="25"/>
      <c r="I62" s="25"/>
    </row>
    <row r="63" spans="1:9">
      <c r="A63" s="25"/>
      <c r="B63" s="25"/>
      <c r="C63" s="46"/>
      <c r="D63" s="73"/>
      <c r="E63" s="73"/>
      <c r="F63" s="73"/>
      <c r="G63" s="73"/>
      <c r="H63" s="25"/>
      <c r="I63" s="25"/>
    </row>
    <row r="64" spans="1:9">
      <c r="A64" s="25"/>
      <c r="B64" s="25"/>
      <c r="C64" s="46"/>
      <c r="D64" s="73"/>
      <c r="E64" s="73"/>
      <c r="F64" s="73"/>
      <c r="G64" s="73"/>
      <c r="H64" s="25"/>
      <c r="I64" s="25"/>
    </row>
    <row r="65" spans="1:9">
      <c r="A65" s="25"/>
      <c r="B65" s="25"/>
      <c r="C65" s="46"/>
      <c r="D65" s="73"/>
      <c r="E65" s="73"/>
      <c r="F65" s="73"/>
      <c r="G65" s="73"/>
      <c r="H65" s="25"/>
      <c r="I65" s="25"/>
    </row>
    <row r="66" spans="1:9">
      <c r="A66" s="25"/>
      <c r="B66" s="25"/>
      <c r="C66" s="46"/>
      <c r="D66" s="73"/>
      <c r="E66" s="73"/>
      <c r="F66" s="73"/>
      <c r="G66" s="73"/>
      <c r="H66" s="25"/>
      <c r="I66" s="25"/>
    </row>
    <row r="67" spans="1:9">
      <c r="A67" s="25"/>
      <c r="B67" s="25"/>
      <c r="C67" s="46"/>
      <c r="D67" s="73"/>
      <c r="E67" s="73"/>
      <c r="F67" s="73"/>
      <c r="G67" s="73"/>
      <c r="H67" s="25"/>
      <c r="I67" s="25"/>
    </row>
    <row r="68" spans="1:9">
      <c r="A68" s="25"/>
      <c r="B68" s="25"/>
      <c r="C68" s="46"/>
      <c r="D68" s="73"/>
      <c r="E68" s="73"/>
      <c r="F68" s="73"/>
      <c r="G68" s="73"/>
      <c r="H68" s="25"/>
      <c r="I68" s="25"/>
    </row>
    <row r="69" spans="1:9" ht="20.100000000000001" customHeight="1" thickBot="1">
      <c r="A69" s="182" t="s">
        <v>54</v>
      </c>
      <c r="B69" s="182"/>
      <c r="C69" s="47"/>
      <c r="D69" s="74"/>
      <c r="E69" s="74"/>
      <c r="F69" s="74"/>
      <c r="G69" s="74"/>
      <c r="H69" s="27"/>
      <c r="I69" s="27"/>
    </row>
    <row r="70" spans="1:9" ht="42" customHeight="1" thickBot="1">
      <c r="A70" s="29" t="s">
        <v>34</v>
      </c>
      <c r="B70" s="30" t="s">
        <v>35</v>
      </c>
      <c r="C70" s="30" t="s">
        <v>36</v>
      </c>
      <c r="D70" s="87" t="s">
        <v>37</v>
      </c>
      <c r="E70" s="75" t="s">
        <v>38</v>
      </c>
      <c r="F70" s="75" t="s">
        <v>39</v>
      </c>
      <c r="G70" s="75" t="s">
        <v>40</v>
      </c>
      <c r="H70" s="33"/>
      <c r="I70" s="33"/>
    </row>
    <row r="71" spans="1:9">
      <c r="A71" s="31" t="s">
        <v>58</v>
      </c>
      <c r="B71" s="76">
        <v>17000</v>
      </c>
      <c r="C71" s="115">
        <v>4000</v>
      </c>
      <c r="D71" s="118">
        <v>20</v>
      </c>
      <c r="E71" s="118">
        <v>10</v>
      </c>
      <c r="F71" s="76">
        <v>3</v>
      </c>
      <c r="G71" s="76">
        <v>68</v>
      </c>
      <c r="H71" s="31"/>
      <c r="I71" s="31"/>
    </row>
    <row r="72" spans="1:9">
      <c r="A72" s="31" t="s">
        <v>41</v>
      </c>
      <c r="B72" s="74">
        <v>2500</v>
      </c>
      <c r="C72" s="116">
        <v>600</v>
      </c>
      <c r="D72" s="119">
        <v>15</v>
      </c>
      <c r="E72" s="119">
        <v>10</v>
      </c>
      <c r="F72" s="74">
        <v>0.3</v>
      </c>
      <c r="G72" s="74">
        <v>13</v>
      </c>
      <c r="H72" s="27"/>
      <c r="I72" s="27"/>
    </row>
    <row r="73" spans="1:9">
      <c r="A73" s="31" t="s">
        <v>42</v>
      </c>
      <c r="B73" s="74">
        <v>2600</v>
      </c>
      <c r="C73" s="116">
        <v>600</v>
      </c>
      <c r="D73" s="119">
        <v>20</v>
      </c>
      <c r="E73" s="119">
        <v>4</v>
      </c>
      <c r="F73" s="74">
        <v>0.2</v>
      </c>
      <c r="G73" s="74">
        <v>25</v>
      </c>
      <c r="H73" s="27"/>
      <c r="I73" s="27"/>
    </row>
    <row r="74" spans="1:9">
      <c r="A74" s="31" t="s">
        <v>43</v>
      </c>
      <c r="B74" s="74">
        <v>9400</v>
      </c>
      <c r="C74" s="116">
        <v>1900</v>
      </c>
      <c r="D74" s="119">
        <v>20</v>
      </c>
      <c r="E74" s="119">
        <v>10</v>
      </c>
      <c r="F74" s="74">
        <v>9.5</v>
      </c>
      <c r="G74" s="74">
        <v>47</v>
      </c>
      <c r="H74" s="27"/>
      <c r="I74" s="27"/>
    </row>
    <row r="75" spans="1:9">
      <c r="A75" s="31" t="s">
        <v>44</v>
      </c>
      <c r="B75" s="74">
        <v>1100</v>
      </c>
      <c r="C75" s="116">
        <v>200</v>
      </c>
      <c r="D75" s="119">
        <v>20</v>
      </c>
      <c r="E75" s="119">
        <v>10</v>
      </c>
      <c r="F75" s="74">
        <v>0.1</v>
      </c>
      <c r="G75" s="74">
        <v>5</v>
      </c>
      <c r="H75" s="27"/>
      <c r="I75" s="27"/>
    </row>
    <row r="76" spans="1:9">
      <c r="A76" s="24" t="s">
        <v>45</v>
      </c>
      <c r="B76" s="77">
        <v>4450</v>
      </c>
      <c r="C76" s="117">
        <v>900</v>
      </c>
      <c r="D76" s="120">
        <v>15</v>
      </c>
      <c r="E76" s="120">
        <v>10</v>
      </c>
      <c r="F76" s="77">
        <v>0.2</v>
      </c>
      <c r="G76" s="77">
        <v>24</v>
      </c>
      <c r="H76" s="27"/>
      <c r="I76" s="27"/>
    </row>
    <row r="77" spans="1:9">
      <c r="A77" s="24" t="s">
        <v>46</v>
      </c>
      <c r="B77" s="77">
        <v>3000</v>
      </c>
      <c r="C77" s="117">
        <v>1500</v>
      </c>
      <c r="D77" s="120">
        <v>20</v>
      </c>
      <c r="E77" s="120">
        <v>10</v>
      </c>
      <c r="F77" s="77">
        <v>0.2</v>
      </c>
      <c r="G77" s="77">
        <v>8</v>
      </c>
      <c r="H77" s="27"/>
      <c r="I77" s="27"/>
    </row>
    <row r="78" spans="1:9">
      <c r="A78" s="24" t="s">
        <v>47</v>
      </c>
      <c r="B78" s="77">
        <v>2500</v>
      </c>
      <c r="C78" s="117">
        <v>600</v>
      </c>
      <c r="D78" s="120">
        <v>20</v>
      </c>
      <c r="E78" s="120">
        <v>5</v>
      </c>
      <c r="F78" s="77">
        <v>1.5</v>
      </c>
      <c r="G78" s="77">
        <v>21</v>
      </c>
      <c r="H78" s="27"/>
      <c r="I78" s="27"/>
    </row>
    <row r="79" spans="1:9">
      <c r="A79" s="24" t="s">
        <v>98</v>
      </c>
      <c r="B79" s="77">
        <v>0</v>
      </c>
      <c r="C79" s="117">
        <v>0</v>
      </c>
      <c r="D79" s="120">
        <v>5</v>
      </c>
      <c r="E79" s="120">
        <v>7</v>
      </c>
      <c r="F79" s="77">
        <v>0</v>
      </c>
      <c r="G79" s="77">
        <v>29</v>
      </c>
      <c r="H79" s="27"/>
      <c r="I79" s="27"/>
    </row>
    <row r="80" spans="1:9">
      <c r="D80" s="88"/>
      <c r="F80" s="183" t="s">
        <v>99</v>
      </c>
      <c r="G80" s="183"/>
      <c r="H80" s="26"/>
      <c r="I80" s="27"/>
    </row>
    <row r="81" spans="1:9">
      <c r="A81" s="31"/>
      <c r="B81" s="27"/>
      <c r="C81" s="47"/>
      <c r="D81" s="74"/>
      <c r="E81" s="74"/>
      <c r="F81" s="74"/>
      <c r="G81" s="74"/>
      <c r="H81" s="27"/>
      <c r="I81" s="27"/>
    </row>
    <row r="82" spans="1:9">
      <c r="A82" s="31"/>
      <c r="B82" s="27"/>
      <c r="C82" s="47"/>
      <c r="D82" s="74"/>
      <c r="E82" s="74"/>
      <c r="F82" s="74"/>
      <c r="G82" s="74"/>
      <c r="H82" s="27"/>
      <c r="I82" s="27"/>
    </row>
    <row r="83" spans="1:9">
      <c r="A83" s="31"/>
      <c r="B83" s="27"/>
      <c r="C83" s="47"/>
      <c r="D83" s="74"/>
      <c r="E83" s="74"/>
      <c r="F83" s="74"/>
      <c r="G83" s="74"/>
      <c r="H83" s="27"/>
      <c r="I83" s="27"/>
    </row>
    <row r="84" spans="1:9">
      <c r="A84" s="27"/>
      <c r="B84" s="27"/>
      <c r="C84" s="47"/>
      <c r="D84" s="74"/>
      <c r="E84" s="74"/>
      <c r="F84" s="74"/>
      <c r="G84" s="74"/>
      <c r="H84" s="27"/>
      <c r="I84" s="27"/>
    </row>
    <row r="85" spans="1:9">
      <c r="A85" s="27"/>
      <c r="B85" s="27"/>
      <c r="C85" s="47"/>
      <c r="D85" s="74"/>
      <c r="E85" s="74"/>
      <c r="F85" s="74"/>
      <c r="G85" s="74"/>
      <c r="H85" s="27"/>
      <c r="I85" s="27"/>
    </row>
    <row r="86" spans="1:9">
      <c r="A86" s="27"/>
      <c r="B86" s="27"/>
      <c r="C86" s="47"/>
      <c r="D86" s="74"/>
      <c r="E86" s="74"/>
      <c r="F86" s="74"/>
      <c r="G86" s="74"/>
      <c r="H86" s="27"/>
      <c r="I86" s="27"/>
    </row>
    <row r="87" spans="1:9">
      <c r="A87" s="27"/>
      <c r="B87" s="27"/>
      <c r="C87" s="47"/>
      <c r="D87" s="74"/>
      <c r="E87" s="74"/>
      <c r="F87" s="74"/>
      <c r="G87" s="74"/>
      <c r="H87" s="27"/>
      <c r="I87" s="27"/>
    </row>
    <row r="88" spans="1:9">
      <c r="A88" s="27"/>
      <c r="B88" s="27"/>
      <c r="C88" s="47"/>
      <c r="D88" s="74"/>
      <c r="E88" s="74"/>
      <c r="F88" s="74"/>
      <c r="G88" s="74"/>
      <c r="H88" s="27"/>
      <c r="I88" s="27"/>
    </row>
    <row r="89" spans="1:9">
      <c r="A89" s="27"/>
      <c r="B89" s="27"/>
      <c r="C89" s="47"/>
      <c r="D89" s="74"/>
      <c r="E89" s="74"/>
      <c r="F89" s="74"/>
      <c r="G89" s="74"/>
      <c r="H89" s="27"/>
      <c r="I89" s="27"/>
    </row>
    <row r="90" spans="1:9">
      <c r="A90" s="27"/>
      <c r="B90" s="27"/>
      <c r="C90" s="47"/>
      <c r="D90" s="74"/>
      <c r="E90" s="74"/>
      <c r="F90" s="74"/>
      <c r="G90" s="74"/>
      <c r="H90" s="27"/>
      <c r="I90" s="27"/>
    </row>
    <row r="91" spans="1:9">
      <c r="A91" s="27"/>
      <c r="B91" s="27"/>
      <c r="C91" s="47"/>
      <c r="D91" s="74"/>
      <c r="E91" s="74"/>
      <c r="F91" s="74"/>
      <c r="G91" s="74"/>
      <c r="H91" s="27"/>
      <c r="I91" s="27"/>
    </row>
  </sheetData>
  <sheetProtection password="E07E" sheet="1" objects="1" scenarios="1"/>
  <mergeCells count="2">
    <mergeCell ref="A69:B69"/>
    <mergeCell ref="F80:G80"/>
  </mergeCells>
  <phoneticPr fontId="4" type="noConversion"/>
  <conditionalFormatting sqref="F28:F40">
    <cfRule type="cellIs" dxfId="14" priority="1" operator="equal">
      <formula>0</formula>
    </cfRule>
  </conditionalFormatting>
  <pageMargins left="0.25" right="0.25" top="0.75" bottom="0.75" header="0.3" footer="0.3"/>
  <pageSetup scale="96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1"/>
  <sheetViews>
    <sheetView showGridLines="0" showRowColHeaders="0" zoomScale="150" zoomScaleNormal="150" zoomScalePageLayoutView="150" workbookViewId="0">
      <selection activeCell="H21" sqref="H21"/>
    </sheetView>
  </sheetViews>
  <sheetFormatPr defaultColWidth="11" defaultRowHeight="15.75"/>
  <cols>
    <col min="1" max="1" width="21.5" customWidth="1"/>
    <col min="2" max="2" width="9.125" style="5" customWidth="1"/>
    <col min="3" max="3" width="9.875" customWidth="1"/>
    <col min="4" max="4" width="10" style="100" customWidth="1"/>
    <col min="5" max="5" width="12.375" style="61" customWidth="1"/>
    <col min="6" max="6" width="19.625" style="61" customWidth="1"/>
    <col min="7" max="7" width="10.875" style="61"/>
  </cols>
  <sheetData>
    <row r="7" spans="1:17" s="1" customFormat="1">
      <c r="B7" s="2" t="s">
        <v>0</v>
      </c>
      <c r="C7" s="1" t="s">
        <v>1</v>
      </c>
      <c r="D7" s="97" t="s">
        <v>2</v>
      </c>
      <c r="E7" s="62" t="s">
        <v>55</v>
      </c>
      <c r="F7" s="62" t="s">
        <v>56</v>
      </c>
      <c r="G7" s="85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  <c r="D9" s="98"/>
      <c r="E9" s="63"/>
      <c r="F9" s="63"/>
      <c r="G9" s="63"/>
    </row>
    <row r="10" spans="1:17">
      <c r="A10" s="8" t="s">
        <v>81</v>
      </c>
      <c r="B10" s="5" t="s">
        <v>59</v>
      </c>
      <c r="C10" s="113">
        <v>800</v>
      </c>
      <c r="D10" s="121">
        <v>24</v>
      </c>
      <c r="E10" s="111">
        <v>19200</v>
      </c>
      <c r="F10" s="78"/>
    </row>
    <row r="11" spans="1:17">
      <c r="C11" s="113"/>
      <c r="D11" s="121"/>
      <c r="E11" s="111"/>
      <c r="F11" s="79"/>
    </row>
    <row r="12" spans="1:17" s="3" customFormat="1" ht="18.75">
      <c r="A12" s="7" t="s">
        <v>4</v>
      </c>
      <c r="B12" s="4"/>
      <c r="C12" s="122"/>
      <c r="D12" s="123"/>
      <c r="E12" s="123"/>
      <c r="F12" s="80"/>
      <c r="G12" s="63"/>
    </row>
    <row r="13" spans="1:17" s="3" customFormat="1" ht="18.75">
      <c r="A13" s="7"/>
      <c r="B13" s="4"/>
      <c r="C13" s="122"/>
      <c r="D13" s="123"/>
      <c r="E13" s="123"/>
      <c r="F13" s="80"/>
      <c r="G13" s="63"/>
    </row>
    <row r="14" spans="1:17">
      <c r="A14" s="8" t="s">
        <v>5</v>
      </c>
      <c r="B14" s="5" t="s">
        <v>6</v>
      </c>
      <c r="C14" s="113">
        <v>1</v>
      </c>
      <c r="D14" s="121">
        <v>80</v>
      </c>
      <c r="E14" s="111">
        <v>80</v>
      </c>
      <c r="F14" s="78"/>
    </row>
    <row r="15" spans="1:17">
      <c r="A15" s="8" t="s">
        <v>50</v>
      </c>
      <c r="B15" s="5" t="s">
        <v>51</v>
      </c>
      <c r="C15" s="113">
        <v>2</v>
      </c>
      <c r="D15" s="121">
        <v>80</v>
      </c>
      <c r="E15" s="111">
        <v>160</v>
      </c>
      <c r="F15" s="81"/>
    </row>
    <row r="16" spans="1:17">
      <c r="A16" s="8" t="s">
        <v>7</v>
      </c>
      <c r="B16" s="5" t="s">
        <v>8</v>
      </c>
      <c r="C16" s="113">
        <v>1</v>
      </c>
      <c r="D16" s="121">
        <v>40</v>
      </c>
      <c r="E16" s="111">
        <v>40</v>
      </c>
      <c r="F16" s="82"/>
    </row>
    <row r="17" spans="1:15">
      <c r="A17" s="8" t="s">
        <v>9</v>
      </c>
      <c r="B17" s="5" t="s">
        <v>6</v>
      </c>
      <c r="C17" s="113">
        <v>1</v>
      </c>
      <c r="D17" s="121">
        <v>80</v>
      </c>
      <c r="E17" s="111">
        <v>80</v>
      </c>
      <c r="F17" s="81"/>
    </row>
    <row r="18" spans="1:15">
      <c r="A18" s="8" t="s">
        <v>10</v>
      </c>
      <c r="B18" s="5" t="s">
        <v>8</v>
      </c>
      <c r="C18" s="113">
        <v>0.33</v>
      </c>
      <c r="D18" s="121">
        <v>40</v>
      </c>
      <c r="E18" s="111">
        <v>13</v>
      </c>
      <c r="F18" s="82"/>
    </row>
    <row r="19" spans="1:15">
      <c r="A19" s="8" t="s">
        <v>11</v>
      </c>
      <c r="B19" s="5" t="s">
        <v>12</v>
      </c>
      <c r="C19" s="113">
        <v>408</v>
      </c>
      <c r="D19" s="121">
        <v>0.9</v>
      </c>
      <c r="E19" s="111">
        <v>367</v>
      </c>
      <c r="F19" s="82"/>
    </row>
    <row r="20" spans="1:15">
      <c r="A20" s="8" t="s">
        <v>13</v>
      </c>
      <c r="B20" s="5" t="s">
        <v>14</v>
      </c>
      <c r="C20" s="113">
        <v>26</v>
      </c>
      <c r="D20" s="121">
        <v>4</v>
      </c>
      <c r="E20" s="111">
        <v>104</v>
      </c>
      <c r="F20" s="81"/>
    </row>
    <row r="21" spans="1:15">
      <c r="A21" s="8" t="s">
        <v>102</v>
      </c>
      <c r="B21" s="5" t="s">
        <v>15</v>
      </c>
      <c r="C21" s="113">
        <v>800</v>
      </c>
      <c r="D21" s="121">
        <v>1.3</v>
      </c>
      <c r="E21" s="111">
        <v>1040</v>
      </c>
      <c r="F21" s="82"/>
    </row>
    <row r="22" spans="1:15">
      <c r="A22" s="8" t="s">
        <v>16</v>
      </c>
      <c r="B22" s="5" t="s">
        <v>17</v>
      </c>
      <c r="C22" s="113">
        <v>150</v>
      </c>
      <c r="D22" s="121">
        <v>10</v>
      </c>
      <c r="E22" s="111">
        <v>1500</v>
      </c>
      <c r="F22" s="81"/>
    </row>
    <row r="23" spans="1:15">
      <c r="A23" s="8" t="s">
        <v>18</v>
      </c>
      <c r="B23" s="5" t="s">
        <v>6</v>
      </c>
      <c r="C23" s="113">
        <v>1</v>
      </c>
      <c r="D23" s="121">
        <v>1070</v>
      </c>
      <c r="E23" s="111">
        <v>1070</v>
      </c>
      <c r="F23" s="82"/>
    </row>
    <row r="24" spans="1:15">
      <c r="A24" s="8" t="s">
        <v>103</v>
      </c>
      <c r="B24" s="5" t="s">
        <v>6</v>
      </c>
      <c r="C24" s="113">
        <v>1</v>
      </c>
      <c r="D24" s="121">
        <v>200</v>
      </c>
      <c r="E24" s="111">
        <v>200</v>
      </c>
      <c r="F24" s="78"/>
    </row>
    <row r="25" spans="1:15">
      <c r="A25" s="8" t="s">
        <v>100</v>
      </c>
      <c r="C25" s="59"/>
      <c r="D25" s="110"/>
      <c r="E25" s="124"/>
      <c r="F25" s="78"/>
    </row>
    <row r="26" spans="1:15">
      <c r="F26" s="79"/>
    </row>
    <row r="27" spans="1:15" s="3" customFormat="1" ht="18.75">
      <c r="B27" s="4"/>
      <c r="D27" s="98"/>
      <c r="E27" s="66"/>
      <c r="F27" s="83"/>
      <c r="G27" s="63"/>
    </row>
    <row r="28" spans="1:15" s="6" customFormat="1">
      <c r="A28" s="11" t="s">
        <v>20</v>
      </c>
      <c r="B28" s="12"/>
      <c r="C28" s="53"/>
      <c r="D28" s="101"/>
      <c r="E28" s="68">
        <f>SUM(E14:E27)</f>
        <v>4654</v>
      </c>
      <c r="F28" s="89">
        <f>F14+F15+F16+F17+F18+F19+F20+F21+F22+F23+F24+F25</f>
        <v>0</v>
      </c>
      <c r="G28" s="69"/>
      <c r="H28" s="9"/>
      <c r="I28" s="9"/>
      <c r="J28" s="9"/>
      <c r="K28" s="9"/>
      <c r="L28" s="9"/>
      <c r="M28" s="9"/>
      <c r="N28" s="9"/>
      <c r="O28" s="9"/>
    </row>
    <row r="29" spans="1:15">
      <c r="C29" s="8"/>
      <c r="D29" s="99"/>
      <c r="E29" s="64"/>
      <c r="F29" s="79"/>
    </row>
    <row r="30" spans="1:15">
      <c r="A30" s="13" t="s">
        <v>94</v>
      </c>
      <c r="C30" s="8"/>
      <c r="D30" s="99"/>
      <c r="E30" s="64"/>
      <c r="F30" s="79"/>
    </row>
    <row r="31" spans="1:15">
      <c r="A31" s="8" t="s">
        <v>95</v>
      </c>
      <c r="B31" s="5" t="s">
        <v>6</v>
      </c>
      <c r="C31" s="113">
        <v>1</v>
      </c>
      <c r="D31" s="121">
        <v>251</v>
      </c>
      <c r="E31" s="111">
        <v>251</v>
      </c>
      <c r="F31" s="78"/>
    </row>
    <row r="32" spans="1:15">
      <c r="A32" s="8" t="s">
        <v>96</v>
      </c>
      <c r="B32" s="5" t="s">
        <v>6</v>
      </c>
      <c r="C32" s="113">
        <v>1</v>
      </c>
      <c r="D32" s="121">
        <v>80</v>
      </c>
      <c r="E32" s="111">
        <v>80</v>
      </c>
      <c r="F32" s="79"/>
    </row>
    <row r="33" spans="1:24">
      <c r="A33" s="8" t="s">
        <v>97</v>
      </c>
      <c r="B33" s="5" t="s">
        <v>6</v>
      </c>
      <c r="C33" s="113">
        <v>1</v>
      </c>
      <c r="D33" s="121">
        <v>50</v>
      </c>
      <c r="E33" s="111">
        <v>50</v>
      </c>
      <c r="F33" s="82"/>
    </row>
    <row r="34" spans="1:24">
      <c r="C34" s="8"/>
      <c r="D34" s="99"/>
      <c r="E34" s="68"/>
      <c r="F34" s="78"/>
    </row>
    <row r="35" spans="1:24">
      <c r="A35" t="s">
        <v>25</v>
      </c>
      <c r="C35" s="8"/>
      <c r="D35" s="99"/>
      <c r="E35" s="111">
        <f>SUM(E31:E34)</f>
        <v>381</v>
      </c>
      <c r="F35" s="90">
        <f>F31+F32+F33</f>
        <v>0</v>
      </c>
    </row>
    <row r="36" spans="1:24" ht="16.5" thickBot="1">
      <c r="A36" s="9"/>
      <c r="B36" s="16"/>
      <c r="C36" s="56"/>
      <c r="D36" s="102"/>
      <c r="E36" s="96"/>
      <c r="F36" s="81"/>
    </row>
    <row r="37" spans="1:24" s="17" customFormat="1" ht="24" customHeight="1" thickTop="1" thickBot="1">
      <c r="A37" s="17" t="s">
        <v>26</v>
      </c>
      <c r="B37" s="18"/>
      <c r="C37" s="57"/>
      <c r="D37" s="103"/>
      <c r="E37" s="125">
        <f>E28+E35</f>
        <v>5035</v>
      </c>
      <c r="F37" s="91">
        <f>F28+F35</f>
        <v>0</v>
      </c>
      <c r="G37" s="6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C38" s="8"/>
      <c r="D38" s="99"/>
      <c r="E38" s="111">
        <f>E10-E28</f>
        <v>14546</v>
      </c>
      <c r="F38" s="92">
        <f>F10-F28</f>
        <v>0</v>
      </c>
    </row>
    <row r="39" spans="1:24" s="10" customFormat="1" ht="21.95" customHeight="1">
      <c r="A39" s="10" t="s">
        <v>28</v>
      </c>
      <c r="B39" s="19"/>
      <c r="C39" s="58"/>
      <c r="D39" s="104"/>
      <c r="E39" s="126">
        <v>14165</v>
      </c>
      <c r="F39" s="93">
        <f>F10-F37</f>
        <v>0</v>
      </c>
      <c r="G39" s="6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D40" s="105"/>
      <c r="E40" s="72"/>
      <c r="F40" s="84"/>
      <c r="G40" s="6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D41" s="106"/>
      <c r="E41" s="69"/>
      <c r="F41" s="81"/>
      <c r="G41" s="69"/>
    </row>
    <row r="42" spans="1:24" s="9" customFormat="1">
      <c r="B42" s="16"/>
      <c r="D42" s="106"/>
      <c r="E42" s="69"/>
      <c r="F42" s="81"/>
      <c r="G42" s="69"/>
    </row>
    <row r="46" spans="1:24">
      <c r="A46" t="s">
        <v>53</v>
      </c>
    </row>
    <row r="47" spans="1:24">
      <c r="A47" s="25"/>
      <c r="B47" s="25"/>
      <c r="C47" s="25"/>
      <c r="D47" s="107"/>
      <c r="E47" s="73"/>
      <c r="F47" s="73"/>
      <c r="G47" s="73"/>
      <c r="H47" s="25"/>
      <c r="I47" s="25"/>
    </row>
    <row r="48" spans="1:24">
      <c r="A48" s="25"/>
      <c r="B48" s="25"/>
      <c r="C48" s="25"/>
      <c r="D48" s="107"/>
      <c r="E48" s="73"/>
      <c r="F48" s="73"/>
      <c r="G48" s="73"/>
      <c r="H48" s="25"/>
      <c r="I48" s="25"/>
    </row>
    <row r="49" spans="1:9">
      <c r="A49" s="25"/>
      <c r="B49" s="25"/>
      <c r="C49" s="25"/>
      <c r="D49" s="107"/>
      <c r="E49" s="73"/>
      <c r="F49" s="73"/>
      <c r="G49" s="73"/>
      <c r="H49" s="25"/>
      <c r="I49" s="25"/>
    </row>
    <row r="50" spans="1:9">
      <c r="A50" s="25"/>
      <c r="B50" s="25"/>
      <c r="C50" s="25"/>
      <c r="D50" s="107"/>
      <c r="E50" s="73"/>
      <c r="F50" s="73"/>
      <c r="G50" s="73"/>
      <c r="H50" s="25"/>
      <c r="I50" s="25"/>
    </row>
    <row r="51" spans="1:9">
      <c r="A51" s="25"/>
      <c r="B51" s="25"/>
      <c r="C51" s="25"/>
      <c r="D51" s="107"/>
      <c r="E51" s="73"/>
      <c r="F51" s="73"/>
      <c r="G51" s="73"/>
      <c r="H51" s="25"/>
      <c r="I51" s="25"/>
    </row>
    <row r="52" spans="1:9">
      <c r="A52" s="25"/>
      <c r="B52" s="25"/>
      <c r="C52" s="25"/>
      <c r="D52" s="107"/>
      <c r="E52" s="73"/>
      <c r="F52" s="73"/>
      <c r="G52" s="73"/>
      <c r="H52" s="25"/>
      <c r="I52" s="25"/>
    </row>
    <row r="53" spans="1:9">
      <c r="A53" s="25"/>
      <c r="B53" s="25"/>
      <c r="C53" s="25"/>
      <c r="D53" s="107"/>
      <c r="E53" s="73"/>
      <c r="F53" s="73"/>
      <c r="G53" s="73"/>
      <c r="H53" s="25"/>
      <c r="I53" s="25"/>
    </row>
    <row r="54" spans="1:9">
      <c r="A54" s="25"/>
      <c r="B54" s="25"/>
      <c r="C54" s="25"/>
      <c r="D54" s="107"/>
      <c r="E54" s="73"/>
      <c r="F54" s="73"/>
      <c r="G54" s="73"/>
      <c r="H54" s="25"/>
      <c r="I54" s="25"/>
    </row>
    <row r="55" spans="1:9">
      <c r="A55" s="25"/>
      <c r="B55" s="25"/>
      <c r="C55" s="25"/>
      <c r="D55" s="107"/>
      <c r="E55" s="73"/>
      <c r="F55" s="73"/>
      <c r="G55" s="73"/>
      <c r="H55" s="25"/>
      <c r="I55" s="25"/>
    </row>
    <row r="56" spans="1:9">
      <c r="A56" s="25"/>
      <c r="B56" s="25"/>
      <c r="C56" s="25"/>
      <c r="D56" s="107"/>
      <c r="E56" s="73"/>
      <c r="F56" s="73"/>
      <c r="G56" s="73"/>
      <c r="H56" s="25"/>
      <c r="I56" s="25"/>
    </row>
    <row r="57" spans="1:9">
      <c r="A57" s="25"/>
      <c r="B57" s="25"/>
      <c r="C57" s="25"/>
      <c r="D57" s="107"/>
      <c r="E57" s="73"/>
      <c r="F57" s="73"/>
      <c r="G57" s="73"/>
      <c r="H57" s="25"/>
      <c r="I57" s="25"/>
    </row>
    <row r="58" spans="1:9">
      <c r="A58" s="25"/>
      <c r="B58" s="25"/>
      <c r="C58" s="25"/>
      <c r="D58" s="107"/>
      <c r="E58" s="73"/>
      <c r="F58" s="73"/>
      <c r="G58" s="73"/>
      <c r="H58" s="25"/>
      <c r="I58" s="25"/>
    </row>
    <row r="59" spans="1:9">
      <c r="A59" s="25"/>
      <c r="B59" s="25"/>
      <c r="C59" s="25"/>
      <c r="D59" s="107"/>
      <c r="E59" s="73"/>
      <c r="F59" s="73"/>
      <c r="G59" s="73"/>
      <c r="H59" s="25"/>
      <c r="I59" s="25"/>
    </row>
    <row r="60" spans="1:9">
      <c r="A60" s="25"/>
      <c r="B60" s="25"/>
      <c r="C60" s="25"/>
      <c r="D60" s="107"/>
      <c r="E60" s="73"/>
      <c r="F60" s="73"/>
      <c r="G60" s="73"/>
      <c r="H60" s="25"/>
      <c r="I60" s="25"/>
    </row>
    <row r="61" spans="1:9">
      <c r="A61" s="25"/>
      <c r="B61" s="25"/>
      <c r="C61" s="25"/>
      <c r="D61" s="107"/>
      <c r="E61" s="73"/>
      <c r="F61" s="73"/>
      <c r="G61" s="73"/>
      <c r="H61" s="25"/>
      <c r="I61" s="25"/>
    </row>
    <row r="62" spans="1:9">
      <c r="A62" s="25"/>
      <c r="B62" s="25"/>
      <c r="C62" s="25"/>
      <c r="D62" s="107"/>
      <c r="E62" s="73"/>
      <c r="F62" s="73"/>
      <c r="G62" s="73"/>
      <c r="H62" s="25"/>
      <c r="I62" s="25"/>
    </row>
    <row r="63" spans="1:9">
      <c r="A63" s="25"/>
      <c r="B63" s="25"/>
      <c r="C63" s="25"/>
      <c r="D63" s="107"/>
      <c r="E63" s="73"/>
      <c r="F63" s="73"/>
      <c r="G63" s="73"/>
      <c r="H63" s="25"/>
      <c r="I63" s="25"/>
    </row>
    <row r="64" spans="1:9">
      <c r="A64" s="25"/>
      <c r="B64" s="25"/>
      <c r="C64" s="25"/>
      <c r="D64" s="107"/>
      <c r="E64" s="73"/>
      <c r="F64" s="73"/>
      <c r="G64" s="73"/>
      <c r="H64" s="25"/>
      <c r="I64" s="25"/>
    </row>
    <row r="65" spans="1:9">
      <c r="A65" s="25"/>
      <c r="B65" s="25"/>
      <c r="C65" s="25"/>
      <c r="D65" s="107"/>
      <c r="E65" s="73"/>
      <c r="F65" s="73"/>
      <c r="G65" s="73"/>
      <c r="H65" s="25"/>
      <c r="I65" s="25"/>
    </row>
    <row r="66" spans="1:9">
      <c r="A66" s="25"/>
      <c r="B66" s="25"/>
      <c r="C66" s="25"/>
      <c r="D66" s="107"/>
      <c r="E66" s="73"/>
      <c r="F66" s="73"/>
      <c r="G66" s="73"/>
      <c r="H66" s="25"/>
      <c r="I66" s="25"/>
    </row>
    <row r="67" spans="1:9">
      <c r="A67" s="25"/>
      <c r="B67" s="25"/>
      <c r="C67" s="25"/>
      <c r="D67" s="107"/>
      <c r="E67" s="73"/>
      <c r="F67" s="73"/>
      <c r="G67" s="73"/>
      <c r="H67" s="25"/>
      <c r="I67" s="25"/>
    </row>
    <row r="68" spans="1:9">
      <c r="A68" s="25"/>
      <c r="B68" s="25"/>
      <c r="C68" s="25"/>
      <c r="D68" s="107"/>
      <c r="E68" s="73"/>
      <c r="F68" s="73"/>
      <c r="G68" s="73"/>
      <c r="H68" s="25"/>
      <c r="I68" s="25"/>
    </row>
    <row r="69" spans="1:9" ht="20.100000000000001" customHeight="1" thickBot="1">
      <c r="A69" s="182" t="s">
        <v>54</v>
      </c>
      <c r="B69" s="182"/>
      <c r="C69" s="27"/>
      <c r="D69" s="108"/>
      <c r="E69" s="74"/>
      <c r="F69" s="74"/>
      <c r="G69" s="74"/>
      <c r="H69" s="27"/>
      <c r="I69" s="27"/>
    </row>
    <row r="70" spans="1:9" ht="42" customHeight="1" thickBot="1">
      <c r="A70" s="29" t="s">
        <v>34</v>
      </c>
      <c r="B70" s="30" t="s">
        <v>35</v>
      </c>
      <c r="C70" s="30" t="s">
        <v>36</v>
      </c>
      <c r="D70" s="109" t="s">
        <v>37</v>
      </c>
      <c r="E70" s="75" t="s">
        <v>38</v>
      </c>
      <c r="F70" s="75" t="s">
        <v>39</v>
      </c>
      <c r="G70" s="75" t="s">
        <v>40</v>
      </c>
      <c r="H70" s="33"/>
      <c r="I70" s="33"/>
    </row>
    <row r="71" spans="1:9">
      <c r="A71" s="31" t="s">
        <v>58</v>
      </c>
      <c r="B71" s="76">
        <v>17000</v>
      </c>
      <c r="C71" s="76">
        <v>4000</v>
      </c>
      <c r="D71" s="127">
        <v>20</v>
      </c>
      <c r="E71" s="118">
        <v>10</v>
      </c>
      <c r="F71" s="76">
        <v>3</v>
      </c>
      <c r="G71" s="76">
        <v>68</v>
      </c>
      <c r="H71" s="31"/>
      <c r="I71" s="31"/>
    </row>
    <row r="72" spans="1:9">
      <c r="A72" s="31" t="s">
        <v>41</v>
      </c>
      <c r="B72" s="74">
        <v>2500</v>
      </c>
      <c r="C72" s="74">
        <v>600</v>
      </c>
      <c r="D72" s="128">
        <v>15</v>
      </c>
      <c r="E72" s="119">
        <v>10</v>
      </c>
      <c r="F72" s="74">
        <v>0.3</v>
      </c>
      <c r="G72" s="74">
        <v>13</v>
      </c>
      <c r="H72" s="27"/>
      <c r="I72" s="27"/>
    </row>
    <row r="73" spans="1:9">
      <c r="A73" s="31" t="s">
        <v>61</v>
      </c>
      <c r="B73" s="74">
        <v>2300</v>
      </c>
      <c r="C73" s="74">
        <v>500</v>
      </c>
      <c r="D73" s="128">
        <v>20</v>
      </c>
      <c r="E73" s="119">
        <v>3</v>
      </c>
      <c r="F73" s="74">
        <v>5.5</v>
      </c>
      <c r="G73" s="74">
        <v>36</v>
      </c>
      <c r="H73" s="27"/>
      <c r="I73" s="27"/>
    </row>
    <row r="74" spans="1:9">
      <c r="A74" s="31" t="s">
        <v>43</v>
      </c>
      <c r="B74" s="74">
        <v>9400</v>
      </c>
      <c r="C74" s="74">
        <v>1900</v>
      </c>
      <c r="D74" s="128">
        <v>20</v>
      </c>
      <c r="E74" s="119">
        <v>10</v>
      </c>
      <c r="F74" s="74">
        <v>9.5</v>
      </c>
      <c r="G74" s="74">
        <v>47</v>
      </c>
      <c r="H74" s="27"/>
      <c r="I74" s="27"/>
    </row>
    <row r="75" spans="1:9">
      <c r="A75" s="31" t="s">
        <v>44</v>
      </c>
      <c r="B75" s="74">
        <v>1100</v>
      </c>
      <c r="C75" s="74">
        <v>200</v>
      </c>
      <c r="D75" s="128">
        <v>20</v>
      </c>
      <c r="E75" s="119">
        <v>10</v>
      </c>
      <c r="F75" s="74">
        <v>0.1</v>
      </c>
      <c r="G75" s="74">
        <v>5</v>
      </c>
      <c r="H75" s="27"/>
      <c r="I75" s="27"/>
    </row>
    <row r="76" spans="1:9">
      <c r="A76" s="24" t="s">
        <v>45</v>
      </c>
      <c r="B76" s="77">
        <v>4450</v>
      </c>
      <c r="C76" s="77">
        <v>900</v>
      </c>
      <c r="D76" s="129">
        <v>15</v>
      </c>
      <c r="E76" s="120">
        <v>10</v>
      </c>
      <c r="F76" s="77">
        <v>0.2</v>
      </c>
      <c r="G76" s="77">
        <v>24</v>
      </c>
      <c r="H76" s="27"/>
      <c r="I76" s="27"/>
    </row>
    <row r="77" spans="1:9">
      <c r="A77" s="24" t="s">
        <v>46</v>
      </c>
      <c r="B77" s="77">
        <v>3000</v>
      </c>
      <c r="C77" s="77">
        <v>1500</v>
      </c>
      <c r="D77" s="129">
        <v>20</v>
      </c>
      <c r="E77" s="120">
        <v>10</v>
      </c>
      <c r="F77" s="77">
        <v>0.2</v>
      </c>
      <c r="G77" s="77">
        <v>8</v>
      </c>
      <c r="H77" s="27"/>
      <c r="I77" s="27"/>
    </row>
    <row r="78" spans="1:9">
      <c r="A78" s="24" t="s">
        <v>47</v>
      </c>
      <c r="B78" s="77">
        <v>2500</v>
      </c>
      <c r="C78" s="77">
        <v>600</v>
      </c>
      <c r="D78" s="129">
        <v>20</v>
      </c>
      <c r="E78" s="120">
        <v>5</v>
      </c>
      <c r="F78" s="77">
        <v>1.5</v>
      </c>
      <c r="G78" s="77">
        <v>21</v>
      </c>
      <c r="H78" s="27"/>
      <c r="I78" s="27"/>
    </row>
    <row r="79" spans="1:9">
      <c r="A79" s="24" t="s">
        <v>98</v>
      </c>
      <c r="B79" s="77">
        <v>1000</v>
      </c>
      <c r="C79" s="77">
        <v>0</v>
      </c>
      <c r="D79" s="129">
        <v>5</v>
      </c>
      <c r="E79" s="120">
        <v>7</v>
      </c>
      <c r="F79" s="77">
        <v>0</v>
      </c>
      <c r="G79" s="77">
        <v>29</v>
      </c>
      <c r="H79" s="27"/>
      <c r="I79" s="27"/>
    </row>
    <row r="80" spans="1:9">
      <c r="D80" s="110"/>
      <c r="F80" s="184" t="s">
        <v>101</v>
      </c>
      <c r="G80" s="184"/>
      <c r="H80" s="26"/>
      <c r="I80" s="27"/>
    </row>
    <row r="81" spans="1:9">
      <c r="A81" s="31"/>
      <c r="B81" s="27"/>
      <c r="C81" s="27"/>
      <c r="D81" s="108"/>
      <c r="E81" s="74"/>
      <c r="F81" s="74"/>
      <c r="G81" s="74"/>
      <c r="H81" s="27"/>
      <c r="I81" s="27"/>
    </row>
    <row r="82" spans="1:9">
      <c r="A82" s="31"/>
      <c r="B82" s="27"/>
      <c r="C82" s="27"/>
      <c r="D82" s="108"/>
      <c r="E82" s="74"/>
      <c r="F82" s="74"/>
      <c r="G82" s="74"/>
      <c r="H82" s="27"/>
      <c r="I82" s="27"/>
    </row>
    <row r="83" spans="1:9">
      <c r="A83" s="31"/>
      <c r="B83" s="27"/>
      <c r="C83" s="27"/>
      <c r="D83" s="108"/>
      <c r="E83" s="74"/>
      <c r="F83" s="74"/>
      <c r="G83" s="74"/>
      <c r="H83" s="27"/>
      <c r="I83" s="27"/>
    </row>
    <row r="84" spans="1:9">
      <c r="A84" s="27"/>
      <c r="B84" s="27"/>
      <c r="C84" s="27"/>
      <c r="D84" s="108"/>
      <c r="E84" s="74"/>
      <c r="F84" s="74"/>
      <c r="G84" s="74"/>
      <c r="H84" s="27"/>
      <c r="I84" s="27"/>
    </row>
    <row r="85" spans="1:9">
      <c r="A85" s="27"/>
      <c r="B85" s="27"/>
      <c r="C85" s="27"/>
      <c r="D85" s="108"/>
      <c r="E85" s="74"/>
      <c r="F85" s="74"/>
      <c r="G85" s="74"/>
      <c r="H85" s="27"/>
      <c r="I85" s="27"/>
    </row>
    <row r="86" spans="1:9">
      <c r="A86" s="27"/>
      <c r="B86" s="27"/>
      <c r="C86" s="27"/>
      <c r="D86" s="108"/>
      <c r="E86" s="74"/>
      <c r="F86" s="74"/>
      <c r="G86" s="74"/>
      <c r="H86" s="27"/>
      <c r="I86" s="27"/>
    </row>
    <row r="87" spans="1:9">
      <c r="A87" s="27"/>
      <c r="B87" s="27"/>
      <c r="C87" s="27"/>
      <c r="D87" s="108"/>
      <c r="E87" s="74"/>
      <c r="F87" s="74"/>
      <c r="G87" s="74"/>
      <c r="H87" s="27"/>
      <c r="I87" s="27"/>
    </row>
    <row r="88" spans="1:9">
      <c r="A88" s="27"/>
      <c r="B88" s="27"/>
      <c r="C88" s="27"/>
      <c r="D88" s="108"/>
      <c r="E88" s="74"/>
      <c r="F88" s="74"/>
      <c r="G88" s="74"/>
      <c r="H88" s="27"/>
      <c r="I88" s="27"/>
    </row>
    <row r="89" spans="1:9">
      <c r="A89" s="27"/>
      <c r="B89" s="27"/>
      <c r="C89" s="27"/>
      <c r="D89" s="108"/>
      <c r="E89" s="74"/>
      <c r="F89" s="74"/>
      <c r="G89" s="74"/>
      <c r="H89" s="27"/>
      <c r="I89" s="27"/>
    </row>
    <row r="90" spans="1:9">
      <c r="A90" s="27"/>
      <c r="B90" s="27"/>
      <c r="C90" s="27"/>
      <c r="D90" s="108"/>
      <c r="E90" s="74"/>
      <c r="F90" s="74"/>
      <c r="G90" s="74"/>
      <c r="H90" s="27"/>
      <c r="I90" s="27"/>
    </row>
    <row r="91" spans="1:9">
      <c r="A91" s="27"/>
      <c r="B91" s="27"/>
      <c r="C91" s="27"/>
      <c r="D91" s="108"/>
      <c r="E91" s="74"/>
      <c r="F91" s="74"/>
      <c r="G91" s="74"/>
      <c r="H91" s="27"/>
      <c r="I91" s="27"/>
    </row>
  </sheetData>
  <sheetProtection password="E07E" sheet="1" objects="1" scenarios="1"/>
  <mergeCells count="2">
    <mergeCell ref="F80:G80"/>
    <mergeCell ref="A69:B69"/>
  </mergeCells>
  <phoneticPr fontId="4" type="noConversion"/>
  <conditionalFormatting sqref="F28:F39">
    <cfRule type="cellIs" dxfId="13" priority="1" operator="equal">
      <formula>0</formula>
    </cfRule>
  </conditionalFormatting>
  <pageMargins left="0.25" right="0.25" top="0.75" bottom="0.75" header="0.3" footer="0.3"/>
  <pageSetup scale="96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0"/>
  <sheetViews>
    <sheetView showGridLines="0" showRowColHeaders="0" topLeftCell="A2" zoomScale="150" zoomScaleNormal="150" zoomScalePageLayoutView="150" workbookViewId="0">
      <selection activeCell="H21" sqref="H21"/>
    </sheetView>
  </sheetViews>
  <sheetFormatPr defaultColWidth="11" defaultRowHeight="15.75"/>
  <cols>
    <col min="1" max="1" width="23.125" customWidth="1"/>
    <col min="2" max="2" width="9.125" style="5" customWidth="1"/>
    <col min="3" max="4" width="9.875" customWidth="1"/>
    <col min="5" max="5" width="12.375" customWidth="1"/>
    <col min="6" max="6" width="15.375" customWidth="1"/>
  </cols>
  <sheetData>
    <row r="7" spans="1:17" s="1" customFormat="1">
      <c r="B7" s="2" t="s">
        <v>0</v>
      </c>
      <c r="C7" s="1" t="s">
        <v>1</v>
      </c>
      <c r="D7" s="1" t="s">
        <v>2</v>
      </c>
      <c r="E7" s="1" t="s">
        <v>55</v>
      </c>
      <c r="F7" s="1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</row>
    <row r="10" spans="1:17">
      <c r="A10" s="8" t="s">
        <v>48</v>
      </c>
      <c r="B10" s="5" t="s">
        <v>49</v>
      </c>
      <c r="C10" s="113">
        <v>350</v>
      </c>
      <c r="D10" s="111">
        <v>28</v>
      </c>
      <c r="E10" s="111">
        <v>9800</v>
      </c>
      <c r="F10" s="78"/>
    </row>
    <row r="11" spans="1:17">
      <c r="C11" s="113"/>
      <c r="D11" s="111"/>
      <c r="E11" s="111"/>
      <c r="F11" s="79"/>
    </row>
    <row r="12" spans="1:17" s="3" customFormat="1" ht="18.75">
      <c r="A12" s="7" t="s">
        <v>4</v>
      </c>
      <c r="B12" s="4"/>
      <c r="C12" s="122"/>
      <c r="D12" s="123"/>
      <c r="E12" s="123"/>
      <c r="F12" s="80"/>
    </row>
    <row r="13" spans="1:17" s="3" customFormat="1" ht="18.75">
      <c r="A13" s="7"/>
      <c r="B13" s="4"/>
      <c r="C13" s="122"/>
      <c r="D13" s="123"/>
      <c r="E13" s="123"/>
      <c r="F13" s="80"/>
    </row>
    <row r="14" spans="1:17">
      <c r="A14" s="8" t="s">
        <v>5</v>
      </c>
      <c r="B14" s="5" t="s">
        <v>6</v>
      </c>
      <c r="C14" s="113">
        <v>1</v>
      </c>
      <c r="D14" s="111">
        <v>80</v>
      </c>
      <c r="E14" s="111">
        <v>80</v>
      </c>
      <c r="F14" s="78"/>
    </row>
    <row r="15" spans="1:17">
      <c r="A15" s="8" t="s">
        <v>50</v>
      </c>
      <c r="B15" s="5" t="s">
        <v>51</v>
      </c>
      <c r="C15" s="113">
        <v>3</v>
      </c>
      <c r="D15" s="111">
        <v>100</v>
      </c>
      <c r="E15" s="111">
        <v>300</v>
      </c>
      <c r="F15" s="81"/>
    </row>
    <row r="16" spans="1:17">
      <c r="A16" s="8" t="s">
        <v>7</v>
      </c>
      <c r="B16" s="5" t="s">
        <v>8</v>
      </c>
      <c r="C16" s="113">
        <v>1</v>
      </c>
      <c r="D16" s="111">
        <v>40</v>
      </c>
      <c r="E16" s="111">
        <v>40</v>
      </c>
      <c r="F16" s="82"/>
    </row>
    <row r="17" spans="1:15">
      <c r="A17" s="8" t="s">
        <v>9</v>
      </c>
      <c r="B17" s="5" t="s">
        <v>6</v>
      </c>
      <c r="C17" s="113">
        <v>1</v>
      </c>
      <c r="D17" s="111">
        <v>80</v>
      </c>
      <c r="E17" s="111">
        <v>80</v>
      </c>
      <c r="F17" s="81"/>
    </row>
    <row r="18" spans="1:15">
      <c r="A18" s="8" t="s">
        <v>10</v>
      </c>
      <c r="B18" s="5" t="s">
        <v>8</v>
      </c>
      <c r="C18" s="113">
        <v>0.33</v>
      </c>
      <c r="D18" s="111">
        <v>40</v>
      </c>
      <c r="E18" s="111">
        <v>13</v>
      </c>
      <c r="F18" s="82"/>
    </row>
    <row r="19" spans="1:15">
      <c r="A19" s="8" t="s">
        <v>11</v>
      </c>
      <c r="B19" s="5" t="s">
        <v>12</v>
      </c>
      <c r="C19" s="113">
        <v>296</v>
      </c>
      <c r="D19" s="111">
        <v>0.7</v>
      </c>
      <c r="E19" s="111">
        <v>207</v>
      </c>
      <c r="F19" s="82"/>
    </row>
    <row r="20" spans="1:15">
      <c r="A20" s="8" t="s">
        <v>13</v>
      </c>
      <c r="B20" s="5" t="s">
        <v>14</v>
      </c>
      <c r="C20" s="113">
        <v>10</v>
      </c>
      <c r="D20" s="111">
        <v>4</v>
      </c>
      <c r="E20" s="111">
        <v>40</v>
      </c>
      <c r="F20" s="81"/>
    </row>
    <row r="21" spans="1:15">
      <c r="A21" s="8" t="s">
        <v>52</v>
      </c>
      <c r="B21" s="5" t="s">
        <v>15</v>
      </c>
      <c r="C21" s="113">
        <v>400</v>
      </c>
      <c r="D21" s="111">
        <v>2</v>
      </c>
      <c r="E21" s="111">
        <v>800</v>
      </c>
      <c r="F21" s="82"/>
    </row>
    <row r="22" spans="1:15">
      <c r="A22" s="8" t="s">
        <v>16</v>
      </c>
      <c r="B22" s="5" t="s">
        <v>17</v>
      </c>
      <c r="C22" s="113">
        <v>180</v>
      </c>
      <c r="D22" s="111">
        <v>10</v>
      </c>
      <c r="E22" s="111">
        <v>1800</v>
      </c>
      <c r="F22" s="81"/>
    </row>
    <row r="23" spans="1:15">
      <c r="A23" s="8" t="s">
        <v>18</v>
      </c>
      <c r="B23" s="5" t="s">
        <v>6</v>
      </c>
      <c r="C23" s="113">
        <v>1</v>
      </c>
      <c r="D23" s="111">
        <v>1070</v>
      </c>
      <c r="E23" s="111">
        <v>1070</v>
      </c>
      <c r="F23" s="82"/>
    </row>
    <row r="24" spans="1:15">
      <c r="A24" s="8" t="s">
        <v>103</v>
      </c>
      <c r="B24" s="5" t="s">
        <v>6</v>
      </c>
      <c r="C24" s="113">
        <v>1</v>
      </c>
      <c r="D24" s="111">
        <v>200</v>
      </c>
      <c r="E24" s="111">
        <v>200</v>
      </c>
      <c r="F24" s="78"/>
    </row>
    <row r="25" spans="1:15">
      <c r="A25" s="8" t="s">
        <v>100</v>
      </c>
      <c r="C25" s="8"/>
      <c r="D25" s="64"/>
      <c r="E25" s="64"/>
      <c r="F25" s="78"/>
    </row>
    <row r="26" spans="1:15">
      <c r="D26" s="61"/>
      <c r="E26" s="61"/>
      <c r="F26" s="79"/>
    </row>
    <row r="27" spans="1:15" s="3" customFormat="1" ht="18.75">
      <c r="B27" s="4"/>
      <c r="D27" s="63"/>
      <c r="E27" s="66"/>
      <c r="F27" s="83"/>
    </row>
    <row r="28" spans="1:15" s="6" customFormat="1">
      <c r="A28" s="11" t="s">
        <v>20</v>
      </c>
      <c r="B28" s="12"/>
      <c r="D28" s="86"/>
      <c r="E28" s="68">
        <f>SUM(E14:E27)</f>
        <v>4630</v>
      </c>
      <c r="F28" s="89">
        <f>F14+F15+F16+F17+F18+F19+F20+F21+F22+F23+F24+F25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F29" s="20"/>
    </row>
    <row r="30" spans="1:15">
      <c r="A30" s="13" t="s">
        <v>94</v>
      </c>
      <c r="F30" s="20"/>
    </row>
    <row r="31" spans="1:15">
      <c r="A31" s="8" t="s">
        <v>95</v>
      </c>
      <c r="B31" s="5" t="s">
        <v>6</v>
      </c>
      <c r="C31" s="52">
        <v>1</v>
      </c>
      <c r="D31" s="124">
        <v>222</v>
      </c>
      <c r="E31" s="124">
        <v>222</v>
      </c>
      <c r="F31" s="149"/>
    </row>
    <row r="32" spans="1:15">
      <c r="A32" s="8" t="s">
        <v>96</v>
      </c>
      <c r="B32" s="5" t="s">
        <v>6</v>
      </c>
      <c r="C32" s="52">
        <v>1</v>
      </c>
      <c r="D32" s="124">
        <v>80</v>
      </c>
      <c r="E32" s="124">
        <v>80</v>
      </c>
      <c r="F32" s="147"/>
    </row>
    <row r="33" spans="1:24">
      <c r="A33" s="8" t="s">
        <v>97</v>
      </c>
      <c r="B33" s="5" t="s">
        <v>6</v>
      </c>
      <c r="C33" s="52">
        <v>1</v>
      </c>
      <c r="D33" s="124">
        <v>50</v>
      </c>
      <c r="E33" s="124">
        <v>50</v>
      </c>
      <c r="F33" s="148"/>
    </row>
    <row r="34" spans="1:24">
      <c r="C34" s="52"/>
      <c r="D34" s="124"/>
      <c r="E34" s="136"/>
      <c r="F34" s="133"/>
    </row>
    <row r="35" spans="1:24">
      <c r="A35" t="s">
        <v>25</v>
      </c>
      <c r="C35" s="52"/>
      <c r="D35" s="124"/>
      <c r="E35" s="124">
        <f>SUM(E31:E34)</f>
        <v>352</v>
      </c>
      <c r="F35" s="141">
        <f>F31+F32+F33</f>
        <v>0</v>
      </c>
    </row>
    <row r="36" spans="1:24" ht="16.5" thickBot="1">
      <c r="A36" s="9"/>
      <c r="B36" s="16"/>
      <c r="C36" s="54"/>
      <c r="D36" s="137"/>
      <c r="E36" s="137"/>
      <c r="F36" s="142"/>
    </row>
    <row r="37" spans="1:24" s="17" customFormat="1" ht="24" customHeight="1" thickTop="1" thickBot="1">
      <c r="A37" s="17" t="s">
        <v>26</v>
      </c>
      <c r="B37" s="18"/>
      <c r="C37" s="55"/>
      <c r="D37" s="139"/>
      <c r="E37" s="139">
        <f>E28+E35</f>
        <v>4982</v>
      </c>
      <c r="F37" s="143">
        <f>F28+F35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C38" s="52"/>
      <c r="D38" s="124"/>
      <c r="E38" s="124">
        <f>E10-E28</f>
        <v>5170</v>
      </c>
      <c r="F38" s="144">
        <f>F10-F28</f>
        <v>0</v>
      </c>
    </row>
    <row r="39" spans="1:24" s="10" customFormat="1" ht="21.95" customHeight="1">
      <c r="A39" s="10" t="s">
        <v>28</v>
      </c>
      <c r="B39" s="19"/>
      <c r="D39" s="140"/>
      <c r="E39" s="140">
        <v>4818</v>
      </c>
      <c r="F39" s="145">
        <f>F10-F37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F41" s="21"/>
    </row>
    <row r="42" spans="1:24" s="9" customFormat="1">
      <c r="B42" s="16"/>
      <c r="F42" s="21"/>
    </row>
    <row r="46" spans="1:24">
      <c r="A46" t="s">
        <v>53</v>
      </c>
    </row>
    <row r="47" spans="1:24">
      <c r="A47" s="25"/>
      <c r="B47" s="25"/>
      <c r="C47" s="25"/>
      <c r="D47" s="25"/>
      <c r="E47" s="25"/>
      <c r="F47" s="26"/>
      <c r="G47" s="25"/>
      <c r="H47" s="25"/>
      <c r="I47" s="25"/>
    </row>
    <row r="48" spans="1:24">
      <c r="A48" s="25"/>
      <c r="B48" s="25"/>
      <c r="C48" s="25"/>
      <c r="D48" s="25"/>
      <c r="E48" s="25"/>
      <c r="F48" s="26"/>
      <c r="G48" s="25"/>
      <c r="H48" s="25"/>
      <c r="I48" s="25"/>
    </row>
    <row r="49" spans="1:9">
      <c r="A49" s="25"/>
      <c r="B49" s="25"/>
      <c r="C49" s="25"/>
      <c r="D49" s="25"/>
      <c r="E49" s="25"/>
      <c r="F49" s="26"/>
      <c r="G49" s="25"/>
      <c r="H49" s="25"/>
      <c r="I49" s="25"/>
    </row>
    <row r="50" spans="1:9">
      <c r="A50" s="25"/>
      <c r="B50" s="25"/>
      <c r="C50" s="25"/>
      <c r="D50" s="25"/>
      <c r="E50" s="25"/>
      <c r="F50" s="26"/>
      <c r="G50" s="25"/>
      <c r="H50" s="25"/>
      <c r="I50" s="25"/>
    </row>
    <row r="51" spans="1:9">
      <c r="A51" s="25"/>
      <c r="B51" s="25"/>
      <c r="C51" s="25"/>
      <c r="D51" s="25"/>
      <c r="E51" s="25"/>
      <c r="F51" s="26"/>
      <c r="G51" s="25"/>
      <c r="H51" s="25"/>
      <c r="I51" s="25"/>
    </row>
    <row r="52" spans="1:9">
      <c r="A52" s="25"/>
      <c r="B52" s="25"/>
      <c r="C52" s="25"/>
      <c r="D52" s="25"/>
      <c r="E52" s="25"/>
      <c r="F52" s="26"/>
      <c r="G52" s="25"/>
      <c r="H52" s="25"/>
      <c r="I52" s="25"/>
    </row>
    <row r="53" spans="1:9">
      <c r="A53" s="25"/>
      <c r="B53" s="25"/>
      <c r="C53" s="25"/>
      <c r="D53" s="25"/>
      <c r="E53" s="25"/>
      <c r="F53" s="26"/>
      <c r="G53" s="25"/>
      <c r="H53" s="25"/>
      <c r="I53" s="25"/>
    </row>
    <row r="54" spans="1:9">
      <c r="A54" s="25"/>
      <c r="B54" s="25"/>
      <c r="C54" s="25"/>
      <c r="D54" s="25"/>
      <c r="E54" s="25"/>
      <c r="F54" s="26"/>
      <c r="G54" s="25"/>
      <c r="H54" s="25"/>
      <c r="I54" s="25"/>
    </row>
    <row r="55" spans="1:9">
      <c r="A55" s="25"/>
      <c r="B55" s="25"/>
      <c r="C55" s="25"/>
      <c r="D55" s="25"/>
      <c r="E55" s="25"/>
      <c r="F55" s="26"/>
      <c r="G55" s="25"/>
      <c r="H55" s="25"/>
      <c r="I55" s="25"/>
    </row>
    <row r="56" spans="1:9">
      <c r="A56" s="25"/>
      <c r="B56" s="25"/>
      <c r="C56" s="25"/>
      <c r="D56" s="25"/>
      <c r="E56" s="25"/>
      <c r="F56" s="26"/>
      <c r="G56" s="25"/>
      <c r="H56" s="25"/>
      <c r="I56" s="25"/>
    </row>
    <row r="57" spans="1:9">
      <c r="A57" s="25"/>
      <c r="B57" s="25"/>
      <c r="C57" s="25"/>
      <c r="D57" s="25"/>
      <c r="E57" s="25"/>
      <c r="F57" s="26"/>
      <c r="G57" s="25"/>
      <c r="H57" s="25"/>
      <c r="I57" s="25"/>
    </row>
    <row r="58" spans="1:9">
      <c r="A58" s="25"/>
      <c r="B58" s="25"/>
      <c r="C58" s="25"/>
      <c r="D58" s="25"/>
      <c r="E58" s="25"/>
      <c r="F58" s="26"/>
      <c r="G58" s="25"/>
      <c r="H58" s="25"/>
      <c r="I58" s="25"/>
    </row>
    <row r="59" spans="1:9">
      <c r="A59" s="25"/>
      <c r="B59" s="25"/>
      <c r="C59" s="25"/>
      <c r="D59" s="25"/>
      <c r="E59" s="25"/>
      <c r="F59" s="26"/>
      <c r="G59" s="25"/>
      <c r="H59" s="25"/>
      <c r="I59" s="25"/>
    </row>
    <row r="60" spans="1:9">
      <c r="A60" s="25"/>
      <c r="B60" s="25"/>
      <c r="C60" s="25"/>
      <c r="D60" s="25"/>
      <c r="E60" s="25"/>
      <c r="F60" s="26"/>
      <c r="G60" s="25"/>
      <c r="H60" s="25"/>
      <c r="I60" s="25"/>
    </row>
    <row r="61" spans="1:9">
      <c r="A61" s="25"/>
      <c r="B61" s="25"/>
      <c r="C61" s="25"/>
      <c r="D61" s="25"/>
      <c r="E61" s="25"/>
      <c r="F61" s="26"/>
      <c r="G61" s="25"/>
      <c r="H61" s="25"/>
      <c r="I61" s="25"/>
    </row>
    <row r="62" spans="1:9">
      <c r="A62" s="25"/>
      <c r="B62" s="25"/>
      <c r="C62" s="25"/>
      <c r="D62" s="25"/>
      <c r="E62" s="25"/>
      <c r="F62" s="26"/>
      <c r="G62" s="25"/>
      <c r="H62" s="25"/>
      <c r="I62" s="25"/>
    </row>
    <row r="63" spans="1:9">
      <c r="A63" s="25"/>
      <c r="B63" s="25"/>
      <c r="C63" s="25"/>
      <c r="D63" s="25"/>
      <c r="E63" s="25"/>
      <c r="F63" s="26"/>
      <c r="G63" s="25"/>
      <c r="H63" s="25"/>
      <c r="I63" s="25"/>
    </row>
    <row r="64" spans="1:9">
      <c r="A64" s="25"/>
      <c r="B64" s="25"/>
      <c r="C64" s="25"/>
      <c r="D64" s="25"/>
      <c r="E64" s="25"/>
      <c r="F64" s="26"/>
      <c r="G64" s="25"/>
      <c r="H64" s="25"/>
      <c r="I64" s="25"/>
    </row>
    <row r="65" spans="1:9">
      <c r="A65" s="25"/>
      <c r="B65" s="25"/>
      <c r="C65" s="25"/>
      <c r="D65" s="25"/>
      <c r="E65" s="25"/>
      <c r="F65" s="26"/>
      <c r="G65" s="25"/>
      <c r="H65" s="25"/>
      <c r="I65" s="25"/>
    </row>
    <row r="66" spans="1:9">
      <c r="A66" s="25"/>
      <c r="B66" s="25"/>
      <c r="C66" s="25"/>
      <c r="D66" s="25"/>
      <c r="E66" s="25"/>
      <c r="F66" s="26"/>
      <c r="G66" s="25"/>
      <c r="H66" s="25"/>
      <c r="I66" s="25"/>
    </row>
    <row r="67" spans="1:9">
      <c r="A67" s="25"/>
      <c r="B67" s="25"/>
      <c r="C67" s="25"/>
      <c r="D67" s="25"/>
      <c r="E67" s="25"/>
      <c r="F67" s="26"/>
      <c r="G67" s="25"/>
      <c r="H67" s="25"/>
      <c r="I67" s="25"/>
    </row>
    <row r="68" spans="1:9">
      <c r="A68" s="25"/>
      <c r="B68" s="25"/>
      <c r="C68" s="25"/>
      <c r="D68" s="25"/>
      <c r="E68" s="25"/>
      <c r="F68" s="26"/>
      <c r="G68" s="25"/>
      <c r="H68" s="25"/>
      <c r="I68" s="25"/>
    </row>
    <row r="69" spans="1:9" ht="20.100000000000001" customHeight="1" thickBot="1">
      <c r="A69" s="182" t="s">
        <v>54</v>
      </c>
      <c r="B69" s="182"/>
      <c r="C69" s="27"/>
      <c r="D69" s="27"/>
      <c r="E69" s="27"/>
      <c r="F69" s="28"/>
      <c r="G69" s="27"/>
      <c r="H69" s="27"/>
      <c r="I69" s="27"/>
    </row>
    <row r="70" spans="1:9" ht="42" customHeight="1" thickBot="1">
      <c r="A70" s="29" t="s">
        <v>34</v>
      </c>
      <c r="B70" s="30" t="s">
        <v>35</v>
      </c>
      <c r="C70" s="30" t="s">
        <v>36</v>
      </c>
      <c r="D70" s="36" t="s">
        <v>37</v>
      </c>
      <c r="E70" s="30" t="s">
        <v>38</v>
      </c>
      <c r="F70" s="30" t="s">
        <v>39</v>
      </c>
      <c r="G70" s="30" t="s">
        <v>40</v>
      </c>
      <c r="H70" s="33"/>
      <c r="I70" s="33"/>
    </row>
    <row r="71" spans="1:9">
      <c r="A71" s="31" t="s">
        <v>58</v>
      </c>
      <c r="B71" s="76">
        <v>17000</v>
      </c>
      <c r="C71" s="76">
        <v>4000</v>
      </c>
      <c r="D71" s="31">
        <v>20</v>
      </c>
      <c r="E71" s="31">
        <v>10</v>
      </c>
      <c r="F71" s="76">
        <v>3</v>
      </c>
      <c r="G71" s="76">
        <v>68</v>
      </c>
      <c r="H71" s="31"/>
      <c r="I71" s="31"/>
    </row>
    <row r="72" spans="1:9">
      <c r="A72" s="31" t="s">
        <v>41</v>
      </c>
      <c r="B72" s="74">
        <v>2500</v>
      </c>
      <c r="C72" s="74">
        <v>600</v>
      </c>
      <c r="D72" s="27">
        <v>15</v>
      </c>
      <c r="E72" s="27">
        <v>10</v>
      </c>
      <c r="F72" s="74">
        <v>0.3</v>
      </c>
      <c r="G72" s="74">
        <v>13</v>
      </c>
      <c r="H72" s="27"/>
      <c r="I72" s="27"/>
    </row>
    <row r="73" spans="1:9">
      <c r="A73" s="31" t="s">
        <v>61</v>
      </c>
      <c r="B73" s="74">
        <v>2300</v>
      </c>
      <c r="C73" s="74">
        <v>500</v>
      </c>
      <c r="D73" s="27">
        <v>20</v>
      </c>
      <c r="E73" s="27">
        <v>3</v>
      </c>
      <c r="F73" s="74">
        <v>5.5</v>
      </c>
      <c r="G73" s="74">
        <v>36</v>
      </c>
      <c r="H73" s="27"/>
      <c r="I73" s="27"/>
    </row>
    <row r="74" spans="1:9">
      <c r="A74" s="31" t="s">
        <v>43</v>
      </c>
      <c r="B74" s="74">
        <v>9400</v>
      </c>
      <c r="C74" s="74">
        <v>1900</v>
      </c>
      <c r="D74" s="27">
        <v>20</v>
      </c>
      <c r="E74" s="27">
        <v>10</v>
      </c>
      <c r="F74" s="74">
        <v>9.5</v>
      </c>
      <c r="G74" s="74">
        <v>47</v>
      </c>
      <c r="H74" s="27"/>
      <c r="I74" s="27"/>
    </row>
    <row r="75" spans="1:9">
      <c r="A75" s="31" t="s">
        <v>44</v>
      </c>
      <c r="B75" s="74">
        <v>1100</v>
      </c>
      <c r="C75" s="74">
        <v>200</v>
      </c>
      <c r="D75" s="27">
        <v>20</v>
      </c>
      <c r="E75" s="27">
        <v>10</v>
      </c>
      <c r="F75" s="74">
        <v>0.1</v>
      </c>
      <c r="G75" s="74">
        <v>5</v>
      </c>
      <c r="H75" s="27"/>
      <c r="I75" s="27"/>
    </row>
    <row r="76" spans="1:9">
      <c r="A76" s="24" t="s">
        <v>45</v>
      </c>
      <c r="B76" s="77">
        <v>4450</v>
      </c>
      <c r="C76" s="77">
        <v>900</v>
      </c>
      <c r="D76" s="23">
        <v>15</v>
      </c>
      <c r="E76" s="23">
        <v>10</v>
      </c>
      <c r="F76" s="77">
        <v>0.2</v>
      </c>
      <c r="G76" s="77">
        <v>24</v>
      </c>
      <c r="H76" s="27"/>
      <c r="I76" s="27"/>
    </row>
    <row r="77" spans="1:9">
      <c r="A77" s="24" t="s">
        <v>46</v>
      </c>
      <c r="B77" s="77">
        <v>3000</v>
      </c>
      <c r="C77" s="77">
        <v>1500</v>
      </c>
      <c r="D77" s="23">
        <v>20</v>
      </c>
      <c r="E77" s="23">
        <v>10</v>
      </c>
      <c r="F77" s="77">
        <v>0.2</v>
      </c>
      <c r="G77" s="77">
        <v>8</v>
      </c>
      <c r="H77" s="27"/>
      <c r="I77" s="27"/>
    </row>
    <row r="78" spans="1:9">
      <c r="A78" s="24" t="s">
        <v>47</v>
      </c>
      <c r="B78" s="77">
        <v>2500</v>
      </c>
      <c r="C78" s="77">
        <v>600</v>
      </c>
      <c r="D78" s="23">
        <v>20</v>
      </c>
      <c r="E78" s="23">
        <v>5</v>
      </c>
      <c r="F78" s="77">
        <v>1.5</v>
      </c>
      <c r="G78" s="77">
        <v>21</v>
      </c>
      <c r="H78" s="27"/>
      <c r="I78" s="27"/>
    </row>
    <row r="79" spans="1:9">
      <c r="D79" s="5"/>
      <c r="F79" s="183" t="s">
        <v>57</v>
      </c>
      <c r="G79" s="183"/>
      <c r="H79" s="26"/>
      <c r="I79" s="27"/>
    </row>
    <row r="80" spans="1:9">
      <c r="A80" s="31"/>
      <c r="B80" s="27"/>
      <c r="C80" s="27"/>
      <c r="D80" s="27"/>
      <c r="E80" s="27"/>
      <c r="F80" s="28"/>
      <c r="G80" s="27"/>
      <c r="H80" s="27"/>
      <c r="I80" s="27"/>
    </row>
    <row r="81" spans="1:9">
      <c r="A81" s="31"/>
      <c r="B81" s="27"/>
      <c r="C81" s="27"/>
      <c r="D81" s="27"/>
      <c r="E81" s="27"/>
      <c r="F81" s="28"/>
      <c r="G81" s="27"/>
      <c r="H81" s="27"/>
      <c r="I81" s="27"/>
    </row>
    <row r="82" spans="1:9">
      <c r="A82" s="31"/>
      <c r="B82" s="27"/>
      <c r="C82" s="27"/>
      <c r="D82" s="27"/>
      <c r="E82" s="27"/>
      <c r="F82" s="28"/>
      <c r="G82" s="27"/>
      <c r="H82" s="27"/>
      <c r="I82" s="27"/>
    </row>
    <row r="83" spans="1:9">
      <c r="A83" s="27"/>
      <c r="B83" s="27"/>
      <c r="C83" s="27"/>
      <c r="D83" s="27"/>
      <c r="E83" s="27"/>
      <c r="F83" s="28"/>
      <c r="G83" s="27"/>
      <c r="H83" s="27"/>
      <c r="I83" s="27"/>
    </row>
    <row r="84" spans="1:9">
      <c r="A84" s="27"/>
      <c r="B84" s="27"/>
      <c r="C84" s="27"/>
      <c r="D84" s="27"/>
      <c r="E84" s="27"/>
      <c r="F84" s="28"/>
      <c r="G84" s="27"/>
      <c r="H84" s="27"/>
      <c r="I84" s="27"/>
    </row>
    <row r="85" spans="1:9">
      <c r="A85" s="27"/>
      <c r="B85" s="27"/>
      <c r="C85" s="27"/>
      <c r="D85" s="27"/>
      <c r="E85" s="27"/>
      <c r="F85" s="28"/>
      <c r="G85" s="27"/>
      <c r="H85" s="27"/>
      <c r="I85" s="27"/>
    </row>
    <row r="86" spans="1:9">
      <c r="A86" s="27"/>
      <c r="B86" s="27"/>
      <c r="C86" s="27"/>
      <c r="D86" s="27"/>
      <c r="E86" s="27"/>
      <c r="F86" s="28"/>
      <c r="G86" s="27"/>
      <c r="H86" s="27"/>
      <c r="I86" s="27"/>
    </row>
    <row r="87" spans="1:9">
      <c r="A87" s="27"/>
      <c r="B87" s="27"/>
      <c r="C87" s="27"/>
      <c r="D87" s="27"/>
      <c r="E87" s="27"/>
      <c r="F87" s="28"/>
      <c r="G87" s="27"/>
      <c r="H87" s="27"/>
      <c r="I87" s="27"/>
    </row>
    <row r="88" spans="1:9">
      <c r="A88" s="27"/>
      <c r="B88" s="27"/>
      <c r="C88" s="27"/>
      <c r="D88" s="27"/>
      <c r="E88" s="27"/>
      <c r="F88" s="28"/>
      <c r="G88" s="27"/>
      <c r="H88" s="27"/>
      <c r="I88" s="27"/>
    </row>
    <row r="89" spans="1:9">
      <c r="A89" s="27"/>
      <c r="B89" s="27"/>
      <c r="C89" s="27"/>
      <c r="D89" s="27"/>
      <c r="E89" s="27"/>
      <c r="F89" s="28"/>
      <c r="G89" s="27"/>
      <c r="H89" s="27"/>
      <c r="I89" s="27"/>
    </row>
    <row r="90" spans="1:9">
      <c r="A90" s="27"/>
      <c r="B90" s="27"/>
      <c r="C90" s="27"/>
      <c r="D90" s="27"/>
      <c r="E90" s="27"/>
      <c r="F90" s="28"/>
      <c r="G90" s="27"/>
      <c r="H90" s="27"/>
      <c r="I90" s="27"/>
    </row>
  </sheetData>
  <sheetProtection password="E07E" sheet="1" objects="1" scenarios="1"/>
  <mergeCells count="2">
    <mergeCell ref="F79:G79"/>
    <mergeCell ref="A69:B69"/>
  </mergeCells>
  <phoneticPr fontId="4" type="noConversion"/>
  <conditionalFormatting sqref="F28:F39">
    <cfRule type="cellIs" dxfId="12" priority="1" operator="equal">
      <formula>0</formula>
    </cfRule>
  </conditionalFormatting>
  <pageMargins left="0.25" right="0.25" top="0.75" bottom="0.75" header="0.3" footer="0.3"/>
  <pageSetup scale="96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1"/>
  <sheetViews>
    <sheetView showGridLines="0" showRowColHeaders="0" topLeftCell="A3" zoomScale="110" zoomScaleNormal="110" zoomScalePageLayoutView="150" workbookViewId="0">
      <selection activeCell="H21" sqref="H21"/>
    </sheetView>
  </sheetViews>
  <sheetFormatPr defaultColWidth="11" defaultRowHeight="15.75"/>
  <cols>
    <col min="1" max="1" width="22" customWidth="1"/>
    <col min="2" max="2" width="9.125" style="5" customWidth="1"/>
    <col min="3" max="3" width="9.875" style="39" customWidth="1"/>
    <col min="4" max="4" width="10.125" customWidth="1"/>
    <col min="5" max="5" width="12.375" style="59" customWidth="1"/>
    <col min="6" max="6" width="19.625" style="61" customWidth="1"/>
  </cols>
  <sheetData>
    <row r="7" spans="1:17" s="1" customFormat="1">
      <c r="B7" s="2" t="s">
        <v>0</v>
      </c>
      <c r="C7" s="40" t="s">
        <v>1</v>
      </c>
      <c r="D7" s="1" t="s">
        <v>2</v>
      </c>
      <c r="E7" s="37" t="s">
        <v>55</v>
      </c>
      <c r="F7" s="62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  <c r="C9" s="41"/>
      <c r="E9" s="151"/>
      <c r="F9" s="63"/>
    </row>
    <row r="10" spans="1:17">
      <c r="A10" s="8" t="s">
        <v>70</v>
      </c>
      <c r="B10" s="5" t="s">
        <v>59</v>
      </c>
      <c r="C10" s="112">
        <v>375</v>
      </c>
      <c r="D10" s="111">
        <v>34</v>
      </c>
      <c r="E10" s="111">
        <v>12750</v>
      </c>
      <c r="F10" s="78"/>
    </row>
    <row r="11" spans="1:17">
      <c r="C11" s="112"/>
      <c r="D11" s="111"/>
      <c r="E11" s="111"/>
      <c r="F11" s="79"/>
    </row>
    <row r="12" spans="1:17" s="3" customFormat="1" ht="18.75">
      <c r="A12" s="7" t="s">
        <v>4</v>
      </c>
      <c r="B12" s="4"/>
      <c r="C12" s="150"/>
      <c r="D12" s="123"/>
      <c r="E12" s="123"/>
      <c r="F12" s="80"/>
    </row>
    <row r="13" spans="1:17" s="3" customFormat="1" ht="18.75">
      <c r="A13" s="7"/>
      <c r="B13" s="4"/>
      <c r="C13" s="150"/>
      <c r="D13" s="123"/>
      <c r="E13" s="123"/>
      <c r="F13" s="80"/>
    </row>
    <row r="14" spans="1:17">
      <c r="A14" s="8" t="s">
        <v>5</v>
      </c>
      <c r="B14" s="5" t="s">
        <v>6</v>
      </c>
      <c r="C14" s="112">
        <v>1</v>
      </c>
      <c r="D14" s="111">
        <v>80</v>
      </c>
      <c r="E14" s="111">
        <v>80</v>
      </c>
      <c r="F14" s="78"/>
    </row>
    <row r="15" spans="1:17">
      <c r="A15" s="8" t="s">
        <v>71</v>
      </c>
      <c r="B15" s="5" t="s">
        <v>72</v>
      </c>
      <c r="C15" s="112">
        <v>22</v>
      </c>
      <c r="D15" s="111">
        <v>85</v>
      </c>
      <c r="E15" s="111">
        <v>1870</v>
      </c>
      <c r="F15" s="81"/>
    </row>
    <row r="16" spans="1:17">
      <c r="A16" s="8" t="s">
        <v>7</v>
      </c>
      <c r="B16" s="5" t="s">
        <v>8</v>
      </c>
      <c r="C16" s="112">
        <v>1</v>
      </c>
      <c r="D16" s="111">
        <v>40</v>
      </c>
      <c r="E16" s="111">
        <v>40</v>
      </c>
      <c r="F16" s="82"/>
    </row>
    <row r="17" spans="1:15">
      <c r="A17" s="8" t="s">
        <v>9</v>
      </c>
      <c r="B17" s="5" t="s">
        <v>6</v>
      </c>
      <c r="C17" s="112">
        <v>1</v>
      </c>
      <c r="D17" s="111">
        <v>80</v>
      </c>
      <c r="E17" s="111">
        <v>80</v>
      </c>
      <c r="F17" s="81"/>
    </row>
    <row r="18" spans="1:15">
      <c r="A18" s="8" t="s">
        <v>104</v>
      </c>
      <c r="B18" s="5" t="s">
        <v>12</v>
      </c>
      <c r="C18" s="112">
        <v>0</v>
      </c>
      <c r="D18" s="111">
        <v>0</v>
      </c>
      <c r="E18" s="111">
        <v>0</v>
      </c>
      <c r="F18" s="82"/>
    </row>
    <row r="19" spans="1:15">
      <c r="A19" s="8" t="s">
        <v>105</v>
      </c>
      <c r="B19" s="5" t="s">
        <v>14</v>
      </c>
      <c r="C19" s="112">
        <v>40</v>
      </c>
      <c r="D19" s="111">
        <v>4</v>
      </c>
      <c r="E19" s="111">
        <v>160</v>
      </c>
      <c r="F19" s="81"/>
    </row>
    <row r="20" spans="1:15">
      <c r="A20" s="8" t="s">
        <v>106</v>
      </c>
      <c r="B20" s="5" t="s">
        <v>15</v>
      </c>
      <c r="C20" s="112">
        <v>300</v>
      </c>
      <c r="D20" s="111">
        <v>1.5</v>
      </c>
      <c r="E20" s="111">
        <v>450</v>
      </c>
      <c r="F20" s="82"/>
    </row>
    <row r="21" spans="1:15">
      <c r="A21" s="8" t="s">
        <v>107</v>
      </c>
      <c r="B21" s="5" t="s">
        <v>17</v>
      </c>
      <c r="C21" s="112">
        <v>60</v>
      </c>
      <c r="D21" s="111">
        <v>10</v>
      </c>
      <c r="E21" s="111">
        <v>600</v>
      </c>
      <c r="F21" s="81"/>
    </row>
    <row r="22" spans="1:15">
      <c r="A22" s="8" t="s">
        <v>108</v>
      </c>
      <c r="B22" s="5" t="s">
        <v>6</v>
      </c>
      <c r="C22" s="112">
        <v>1</v>
      </c>
      <c r="D22" s="111">
        <v>1070</v>
      </c>
      <c r="E22" s="111">
        <v>1070</v>
      </c>
      <c r="F22" s="82"/>
    </row>
    <row r="23" spans="1:15">
      <c r="A23" s="8" t="s">
        <v>109</v>
      </c>
      <c r="B23" s="5" t="s">
        <v>6</v>
      </c>
      <c r="C23" s="112">
        <v>1</v>
      </c>
      <c r="D23" s="111">
        <v>200</v>
      </c>
      <c r="E23" s="111">
        <v>200</v>
      </c>
      <c r="F23" s="78"/>
    </row>
    <row r="24" spans="1:15">
      <c r="A24" s="8" t="s">
        <v>19</v>
      </c>
      <c r="C24" s="112"/>
      <c r="D24" s="59"/>
      <c r="E24" s="124"/>
      <c r="F24" s="78"/>
    </row>
    <row r="25" spans="1:15">
      <c r="C25" s="48"/>
      <c r="E25" s="124"/>
      <c r="F25" s="79"/>
    </row>
    <row r="26" spans="1:15" s="3" customFormat="1" ht="18.75">
      <c r="B26" s="4"/>
      <c r="C26" s="49"/>
      <c r="E26" s="152"/>
      <c r="F26" s="83"/>
    </row>
    <row r="27" spans="1:15" s="6" customFormat="1">
      <c r="A27" s="11" t="s">
        <v>20</v>
      </c>
      <c r="B27" s="12"/>
      <c r="C27" s="50"/>
      <c r="E27" s="67">
        <v>4550</v>
      </c>
      <c r="F27" s="89">
        <f>F14+F15+F16+F17+F18+F19+F20+F21+F22+F23+F24</f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C28" s="48"/>
      <c r="F28" s="79"/>
    </row>
    <row r="29" spans="1:15">
      <c r="A29" s="13" t="s">
        <v>21</v>
      </c>
      <c r="C29" s="48"/>
      <c r="F29" s="79"/>
    </row>
    <row r="30" spans="1:15">
      <c r="A30" s="8" t="s">
        <v>22</v>
      </c>
      <c r="B30" s="5" t="s">
        <v>6</v>
      </c>
      <c r="C30" s="48">
        <v>1</v>
      </c>
      <c r="D30" s="111">
        <v>1025</v>
      </c>
      <c r="E30" s="111">
        <v>1025</v>
      </c>
      <c r="F30" s="78"/>
    </row>
    <row r="31" spans="1:15">
      <c r="A31" s="8" t="s">
        <v>23</v>
      </c>
      <c r="B31" s="5" t="s">
        <v>6</v>
      </c>
      <c r="C31" s="48">
        <v>1</v>
      </c>
      <c r="D31" s="111">
        <v>80</v>
      </c>
      <c r="E31" s="111">
        <v>80</v>
      </c>
      <c r="F31" s="79"/>
    </row>
    <row r="32" spans="1:15">
      <c r="A32" s="8" t="s">
        <v>24</v>
      </c>
      <c r="B32" s="5" t="s">
        <v>6</v>
      </c>
      <c r="C32" s="48">
        <v>1</v>
      </c>
      <c r="D32" s="111">
        <v>50</v>
      </c>
      <c r="E32" s="111">
        <v>50</v>
      </c>
      <c r="F32" s="82"/>
    </row>
    <row r="33" spans="1:24">
      <c r="C33" s="48"/>
      <c r="D33" s="111"/>
      <c r="E33" s="114"/>
      <c r="F33" s="78"/>
    </row>
    <row r="34" spans="1:24">
      <c r="A34" t="s">
        <v>25</v>
      </c>
      <c r="C34" s="48"/>
      <c r="D34" s="111"/>
      <c r="E34" s="111">
        <f>SUM(E30:E33)</f>
        <v>1155</v>
      </c>
      <c r="F34" s="90">
        <f>F30+F31+F32</f>
        <v>0</v>
      </c>
    </row>
    <row r="35" spans="1:24" ht="16.5" thickBot="1">
      <c r="A35" s="9"/>
      <c r="B35" s="16"/>
      <c r="C35" s="51"/>
      <c r="D35" s="137"/>
      <c r="E35" s="137"/>
      <c r="F35" s="160"/>
    </row>
    <row r="36" spans="1:24" s="17" customFormat="1" ht="24" customHeight="1" thickTop="1" thickBot="1">
      <c r="A36" s="17" t="s">
        <v>26</v>
      </c>
      <c r="B36" s="18"/>
      <c r="C36" s="43"/>
      <c r="D36" s="139"/>
      <c r="E36" s="94">
        <f>E27+E34</f>
        <v>5705</v>
      </c>
      <c r="F36" s="91">
        <f>F27+F34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6.5" thickTop="1">
      <c r="A37" t="s">
        <v>27</v>
      </c>
      <c r="D37" s="124"/>
      <c r="E37" s="88">
        <f>E10-E27</f>
        <v>8200</v>
      </c>
      <c r="F37" s="92">
        <f>F10-F27</f>
        <v>0</v>
      </c>
    </row>
    <row r="38" spans="1:24" s="10" customFormat="1" ht="21.95" customHeight="1">
      <c r="A38" s="10" t="s">
        <v>28</v>
      </c>
      <c r="B38" s="19"/>
      <c r="C38" s="44"/>
      <c r="D38" s="140"/>
      <c r="E38" s="95">
        <v>7045</v>
      </c>
      <c r="F38" s="93">
        <f>F10-F36</f>
        <v>0</v>
      </c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24" s="14" customFormat="1">
      <c r="B39" s="15"/>
      <c r="C39" s="45"/>
      <c r="E39" s="154"/>
      <c r="F39" s="84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4" s="9" customFormat="1">
      <c r="B40" s="16"/>
      <c r="C40" s="42"/>
      <c r="E40" s="130"/>
      <c r="F40" s="81"/>
    </row>
    <row r="41" spans="1:24" s="9" customFormat="1">
      <c r="B41" s="16"/>
      <c r="C41" s="42"/>
      <c r="E41" s="130"/>
      <c r="F41" s="81"/>
    </row>
    <row r="47" spans="1:24">
      <c r="A47" t="s">
        <v>53</v>
      </c>
    </row>
    <row r="48" spans="1:24">
      <c r="A48" s="25"/>
      <c r="B48" s="25"/>
      <c r="C48" s="46"/>
      <c r="D48" s="25"/>
      <c r="E48" s="155"/>
      <c r="F48" s="73"/>
      <c r="G48" s="25"/>
      <c r="H48" s="25"/>
      <c r="I48" s="25"/>
    </row>
    <row r="49" spans="1:9">
      <c r="A49" s="25"/>
      <c r="B49" s="25"/>
      <c r="C49" s="46"/>
      <c r="D49" s="25"/>
      <c r="E49" s="155"/>
      <c r="F49" s="73"/>
      <c r="G49" s="25"/>
      <c r="H49" s="25"/>
      <c r="I49" s="25"/>
    </row>
    <row r="50" spans="1:9">
      <c r="A50" s="25"/>
      <c r="B50" s="25"/>
      <c r="C50" s="46"/>
      <c r="D50" s="25"/>
      <c r="E50" s="155"/>
      <c r="F50" s="73"/>
      <c r="G50" s="25"/>
      <c r="H50" s="25"/>
      <c r="I50" s="25"/>
    </row>
    <row r="51" spans="1:9">
      <c r="A51" s="25"/>
      <c r="B51" s="25"/>
      <c r="C51" s="46"/>
      <c r="D51" s="25"/>
      <c r="E51" s="155"/>
      <c r="F51" s="73"/>
      <c r="G51" s="25"/>
      <c r="H51" s="25"/>
      <c r="I51" s="25"/>
    </row>
    <row r="52" spans="1:9">
      <c r="A52" s="25"/>
      <c r="B52" s="25"/>
      <c r="C52" s="46"/>
      <c r="D52" s="25"/>
      <c r="E52" s="155"/>
      <c r="F52" s="73"/>
      <c r="G52" s="25"/>
      <c r="H52" s="25"/>
      <c r="I52" s="25"/>
    </row>
    <row r="53" spans="1:9">
      <c r="A53" s="25"/>
      <c r="B53" s="25"/>
      <c r="C53" s="46"/>
      <c r="D53" s="25"/>
      <c r="E53" s="155"/>
      <c r="F53" s="73"/>
      <c r="G53" s="25"/>
      <c r="H53" s="25"/>
      <c r="I53" s="25"/>
    </row>
    <row r="54" spans="1:9">
      <c r="A54" s="25"/>
      <c r="B54" s="25"/>
      <c r="C54" s="46"/>
      <c r="D54" s="25"/>
      <c r="E54" s="155"/>
      <c r="F54" s="73"/>
      <c r="G54" s="25"/>
      <c r="H54" s="25"/>
      <c r="I54" s="25"/>
    </row>
    <row r="55" spans="1:9">
      <c r="A55" s="25"/>
      <c r="B55" s="25"/>
      <c r="C55" s="46"/>
      <c r="D55" s="25"/>
      <c r="E55" s="155"/>
      <c r="F55" s="73"/>
      <c r="G55" s="25"/>
      <c r="H55" s="25"/>
      <c r="I55" s="25"/>
    </row>
    <row r="56" spans="1:9">
      <c r="A56" s="25"/>
      <c r="B56" s="25"/>
      <c r="C56" s="46"/>
      <c r="D56" s="25"/>
      <c r="E56" s="155"/>
      <c r="F56" s="73"/>
      <c r="G56" s="25"/>
      <c r="H56" s="25"/>
      <c r="I56" s="25"/>
    </row>
    <row r="57" spans="1:9">
      <c r="A57" s="25"/>
      <c r="B57" s="25"/>
      <c r="C57" s="46"/>
      <c r="D57" s="25"/>
      <c r="E57" s="155"/>
      <c r="F57" s="73"/>
      <c r="G57" s="25"/>
      <c r="H57" s="25"/>
      <c r="I57" s="25"/>
    </row>
    <row r="58" spans="1:9">
      <c r="A58" s="25"/>
      <c r="B58" s="25"/>
      <c r="C58" s="46"/>
      <c r="D58" s="25"/>
      <c r="E58" s="155"/>
      <c r="F58" s="73"/>
      <c r="G58" s="25"/>
      <c r="H58" s="25"/>
      <c r="I58" s="25"/>
    </row>
    <row r="59" spans="1:9">
      <c r="A59" s="25"/>
      <c r="B59" s="25"/>
      <c r="C59" s="46"/>
      <c r="D59" s="25"/>
      <c r="E59" s="155"/>
      <c r="F59" s="73"/>
      <c r="G59" s="25"/>
      <c r="H59" s="25"/>
      <c r="I59" s="25"/>
    </row>
    <row r="60" spans="1:9">
      <c r="A60" s="25"/>
      <c r="B60" s="25"/>
      <c r="C60" s="46"/>
      <c r="D60" s="25"/>
      <c r="E60" s="155"/>
      <c r="F60" s="73"/>
      <c r="G60" s="25"/>
      <c r="H60" s="25"/>
      <c r="I60" s="25"/>
    </row>
    <row r="61" spans="1:9">
      <c r="A61" s="25"/>
      <c r="B61" s="25"/>
      <c r="C61" s="46"/>
      <c r="D61" s="25"/>
      <c r="E61" s="155"/>
      <c r="F61" s="73"/>
      <c r="G61" s="25"/>
      <c r="H61" s="25"/>
      <c r="I61" s="25"/>
    </row>
    <row r="62" spans="1:9">
      <c r="A62" s="25"/>
      <c r="B62" s="25"/>
      <c r="C62" s="46"/>
      <c r="D62" s="25"/>
      <c r="E62" s="155"/>
      <c r="F62" s="73"/>
      <c r="G62" s="25"/>
      <c r="H62" s="25"/>
      <c r="I62" s="25"/>
    </row>
    <row r="63" spans="1:9">
      <c r="A63" s="25"/>
      <c r="B63" s="25"/>
      <c r="C63" s="46"/>
      <c r="D63" s="25"/>
      <c r="E63" s="155"/>
      <c r="F63" s="73"/>
      <c r="G63" s="25"/>
      <c r="H63" s="25"/>
      <c r="I63" s="25"/>
    </row>
    <row r="64" spans="1:9">
      <c r="A64" s="25"/>
      <c r="B64" s="25"/>
      <c r="C64" s="46"/>
      <c r="D64" s="25"/>
      <c r="E64" s="155"/>
      <c r="F64" s="73"/>
      <c r="G64" s="25"/>
      <c r="H64" s="25"/>
      <c r="I64" s="25"/>
    </row>
    <row r="65" spans="1:9">
      <c r="A65" s="25"/>
      <c r="B65" s="25"/>
      <c r="C65" s="46"/>
      <c r="D65" s="25"/>
      <c r="E65" s="155"/>
      <c r="F65" s="73"/>
      <c r="G65" s="25"/>
      <c r="H65" s="25"/>
      <c r="I65" s="25"/>
    </row>
    <row r="66" spans="1:9">
      <c r="A66" s="25"/>
      <c r="B66" s="25"/>
      <c r="C66" s="46"/>
      <c r="D66" s="25"/>
      <c r="E66" s="155"/>
      <c r="F66" s="73"/>
      <c r="G66" s="25"/>
      <c r="H66" s="25"/>
      <c r="I66" s="25"/>
    </row>
    <row r="67" spans="1:9">
      <c r="A67" s="25"/>
      <c r="B67" s="25"/>
      <c r="C67" s="46"/>
      <c r="D67" s="25"/>
      <c r="E67" s="155"/>
      <c r="F67" s="73"/>
      <c r="G67" s="25"/>
      <c r="H67" s="25"/>
      <c r="I67" s="25"/>
    </row>
    <row r="68" spans="1:9">
      <c r="A68" s="25"/>
      <c r="B68" s="25"/>
      <c r="C68" s="46"/>
      <c r="D68" s="25"/>
      <c r="E68" s="155"/>
      <c r="F68" s="73"/>
      <c r="G68" s="25"/>
      <c r="H68" s="25"/>
      <c r="I68" s="25"/>
    </row>
    <row r="69" spans="1:9" ht="20.100000000000001" customHeight="1" thickBot="1">
      <c r="A69" s="182" t="s">
        <v>54</v>
      </c>
      <c r="B69" s="182"/>
      <c r="C69" s="47"/>
      <c r="D69" s="27"/>
      <c r="E69" s="156"/>
      <c r="F69" s="74"/>
      <c r="G69" s="27"/>
      <c r="H69" s="27"/>
      <c r="I69" s="27"/>
    </row>
    <row r="70" spans="1:9" ht="42" customHeight="1" thickBot="1">
      <c r="A70" s="29" t="s">
        <v>34</v>
      </c>
      <c r="B70" s="30" t="s">
        <v>35</v>
      </c>
      <c r="C70" s="30" t="s">
        <v>36</v>
      </c>
      <c r="D70" s="36" t="s">
        <v>37</v>
      </c>
      <c r="E70" s="157" t="s">
        <v>38</v>
      </c>
      <c r="F70" s="75" t="s">
        <v>39</v>
      </c>
      <c r="G70" s="30" t="s">
        <v>40</v>
      </c>
      <c r="H70" s="33"/>
      <c r="I70" s="33"/>
    </row>
    <row r="71" spans="1:9">
      <c r="A71" s="31" t="s">
        <v>58</v>
      </c>
      <c r="B71" s="76">
        <v>17000</v>
      </c>
      <c r="C71" s="115">
        <v>4000</v>
      </c>
      <c r="D71" s="31">
        <v>20</v>
      </c>
      <c r="E71" s="158">
        <v>10</v>
      </c>
      <c r="F71" s="76">
        <v>3</v>
      </c>
      <c r="G71" s="76">
        <v>68</v>
      </c>
      <c r="H71" s="31"/>
      <c r="I71" s="31"/>
    </row>
    <row r="72" spans="1:9">
      <c r="A72" s="31" t="s">
        <v>41</v>
      </c>
      <c r="B72" s="74">
        <v>2500</v>
      </c>
      <c r="C72" s="116">
        <v>600</v>
      </c>
      <c r="D72" s="27">
        <v>15</v>
      </c>
      <c r="E72" s="156">
        <v>10</v>
      </c>
      <c r="F72" s="74">
        <v>0.3</v>
      </c>
      <c r="G72" s="74">
        <v>13</v>
      </c>
      <c r="H72" s="27"/>
      <c r="I72" s="27"/>
    </row>
    <row r="73" spans="1:9">
      <c r="A73" s="31" t="s">
        <v>42</v>
      </c>
      <c r="B73" s="74">
        <v>2600</v>
      </c>
      <c r="C73" s="116">
        <v>600</v>
      </c>
      <c r="D73" s="27">
        <v>20</v>
      </c>
      <c r="E73" s="156">
        <v>4</v>
      </c>
      <c r="F73" s="74">
        <v>0.2</v>
      </c>
      <c r="G73" s="74">
        <v>25</v>
      </c>
      <c r="H73" s="27"/>
      <c r="I73" s="27"/>
    </row>
    <row r="74" spans="1:9">
      <c r="A74" s="31" t="s">
        <v>43</v>
      </c>
      <c r="B74" s="74">
        <v>9400</v>
      </c>
      <c r="C74" s="116">
        <v>1900</v>
      </c>
      <c r="D74" s="27">
        <v>20</v>
      </c>
      <c r="E74" s="156">
        <v>10</v>
      </c>
      <c r="F74" s="74">
        <v>9.5</v>
      </c>
      <c r="G74" s="74">
        <v>47</v>
      </c>
      <c r="H74" s="27"/>
      <c r="I74" s="27"/>
    </row>
    <row r="75" spans="1:9">
      <c r="A75" s="31" t="s">
        <v>44</v>
      </c>
      <c r="B75" s="74">
        <v>1100</v>
      </c>
      <c r="C75" s="116">
        <v>200</v>
      </c>
      <c r="D75" s="27">
        <v>20</v>
      </c>
      <c r="E75" s="156">
        <v>10</v>
      </c>
      <c r="F75" s="74">
        <v>0.1</v>
      </c>
      <c r="G75" s="74">
        <v>5</v>
      </c>
      <c r="H75" s="27"/>
      <c r="I75" s="27"/>
    </row>
    <row r="76" spans="1:9">
      <c r="A76" s="24" t="s">
        <v>45</v>
      </c>
      <c r="B76" s="77">
        <v>4450</v>
      </c>
      <c r="C76" s="117">
        <v>900</v>
      </c>
      <c r="D76" s="23">
        <v>15</v>
      </c>
      <c r="E76" s="159">
        <v>10</v>
      </c>
      <c r="F76" s="77">
        <v>0.2</v>
      </c>
      <c r="G76" s="77">
        <v>24</v>
      </c>
      <c r="H76" s="27"/>
      <c r="I76" s="27"/>
    </row>
    <row r="77" spans="1:9">
      <c r="A77" s="24" t="s">
        <v>46</v>
      </c>
      <c r="B77" s="77">
        <v>3000</v>
      </c>
      <c r="C77" s="117">
        <v>1500</v>
      </c>
      <c r="D77" s="23">
        <v>20</v>
      </c>
      <c r="E77" s="159">
        <v>10</v>
      </c>
      <c r="F77" s="77">
        <v>0.2</v>
      </c>
      <c r="G77" s="77">
        <v>8</v>
      </c>
      <c r="H77" s="27"/>
      <c r="I77" s="27"/>
    </row>
    <row r="78" spans="1:9">
      <c r="A78" s="24" t="s">
        <v>69</v>
      </c>
      <c r="B78" s="77">
        <v>30000</v>
      </c>
      <c r="C78" s="117">
        <v>6000</v>
      </c>
      <c r="D78" s="23">
        <v>15</v>
      </c>
      <c r="E78" s="159">
        <v>2</v>
      </c>
      <c r="F78" s="77">
        <v>6</v>
      </c>
      <c r="G78" s="77">
        <v>806</v>
      </c>
      <c r="H78" s="27"/>
      <c r="I78" s="27"/>
    </row>
    <row r="79" spans="1:9">
      <c r="A79" s="24" t="s">
        <v>98</v>
      </c>
      <c r="B79" s="77">
        <v>1000</v>
      </c>
      <c r="C79" s="117">
        <v>0</v>
      </c>
      <c r="D79" s="23">
        <v>5</v>
      </c>
      <c r="E79" s="159">
        <v>7</v>
      </c>
      <c r="F79" s="77">
        <v>0</v>
      </c>
      <c r="G79" s="77">
        <v>29</v>
      </c>
      <c r="H79" s="27"/>
      <c r="I79" s="27"/>
    </row>
    <row r="80" spans="1:9">
      <c r="D80" s="5"/>
      <c r="F80" s="183" t="s">
        <v>110</v>
      </c>
      <c r="G80" s="183"/>
      <c r="H80" s="26"/>
      <c r="I80" s="27"/>
    </row>
    <row r="81" spans="1:9">
      <c r="A81" s="31"/>
      <c r="B81" s="27"/>
      <c r="C81" s="47"/>
      <c r="D81" s="27"/>
      <c r="E81" s="156"/>
      <c r="F81" s="74"/>
      <c r="G81" s="27"/>
      <c r="H81" s="27"/>
      <c r="I81" s="27"/>
    </row>
    <row r="82" spans="1:9">
      <c r="A82" s="31"/>
      <c r="B82" s="27"/>
      <c r="C82" s="47"/>
      <c r="D82" s="27"/>
      <c r="E82" s="156"/>
      <c r="F82" s="74"/>
      <c r="G82" s="27"/>
      <c r="H82" s="27"/>
      <c r="I82" s="27"/>
    </row>
    <row r="83" spans="1:9">
      <c r="A83" s="31"/>
      <c r="B83" s="27"/>
      <c r="C83" s="47"/>
      <c r="D83" s="27"/>
      <c r="E83" s="156"/>
      <c r="F83" s="74"/>
      <c r="G83" s="27"/>
      <c r="H83" s="27"/>
      <c r="I83" s="27"/>
    </row>
    <row r="84" spans="1:9">
      <c r="A84" s="27"/>
      <c r="B84" s="27"/>
      <c r="C84" s="47"/>
      <c r="D84" s="27"/>
      <c r="E84" s="156"/>
      <c r="F84" s="74"/>
      <c r="G84" s="27"/>
      <c r="H84" s="27"/>
      <c r="I84" s="27"/>
    </row>
    <row r="85" spans="1:9">
      <c r="A85" s="27"/>
      <c r="B85" s="27"/>
      <c r="C85" s="47"/>
      <c r="D85" s="27"/>
      <c r="E85" s="156"/>
      <c r="F85" s="74"/>
      <c r="G85" s="27"/>
      <c r="H85" s="27"/>
      <c r="I85" s="27"/>
    </row>
    <row r="86" spans="1:9">
      <c r="A86" s="27"/>
      <c r="B86" s="27"/>
      <c r="C86" s="47"/>
      <c r="D86" s="27"/>
      <c r="E86" s="156"/>
      <c r="F86" s="74"/>
      <c r="G86" s="27"/>
      <c r="H86" s="27"/>
      <c r="I86" s="27"/>
    </row>
    <row r="87" spans="1:9">
      <c r="A87" s="27"/>
      <c r="B87" s="27"/>
      <c r="C87" s="47"/>
      <c r="D87" s="27"/>
      <c r="E87" s="156"/>
      <c r="F87" s="74"/>
      <c r="G87" s="27"/>
      <c r="H87" s="27"/>
      <c r="I87" s="27"/>
    </row>
    <row r="88" spans="1:9">
      <c r="A88" s="27"/>
      <c r="B88" s="27"/>
      <c r="C88" s="47"/>
      <c r="D88" s="27"/>
      <c r="E88" s="156"/>
      <c r="F88" s="74"/>
      <c r="G88" s="27"/>
      <c r="H88" s="27"/>
      <c r="I88" s="27"/>
    </row>
    <row r="89" spans="1:9">
      <c r="A89" s="27"/>
      <c r="B89" s="27"/>
      <c r="C89" s="47"/>
      <c r="D89" s="27"/>
      <c r="E89" s="156"/>
      <c r="F89" s="74"/>
      <c r="G89" s="27"/>
      <c r="H89" s="27"/>
      <c r="I89" s="27"/>
    </row>
    <row r="90" spans="1:9">
      <c r="A90" s="27"/>
      <c r="B90" s="27"/>
      <c r="C90" s="47"/>
      <c r="D90" s="27"/>
      <c r="E90" s="156"/>
      <c r="F90" s="74"/>
      <c r="G90" s="27"/>
      <c r="H90" s="27"/>
      <c r="I90" s="27"/>
    </row>
    <row r="91" spans="1:9">
      <c r="A91" s="27"/>
      <c r="B91" s="27"/>
      <c r="C91" s="47"/>
      <c r="D91" s="27"/>
      <c r="E91" s="156"/>
      <c r="F91" s="74"/>
      <c r="G91" s="27"/>
      <c r="H91" s="27"/>
      <c r="I91" s="27"/>
    </row>
  </sheetData>
  <sheetProtection password="E07E" sheet="1" objects="1" scenarios="1"/>
  <mergeCells count="2">
    <mergeCell ref="A69:B69"/>
    <mergeCell ref="F80:G80"/>
  </mergeCells>
  <phoneticPr fontId="4" type="noConversion"/>
  <conditionalFormatting sqref="F27">
    <cfRule type="cellIs" dxfId="11" priority="2" operator="equal">
      <formula>0</formula>
    </cfRule>
  </conditionalFormatting>
  <conditionalFormatting sqref="F34:F38">
    <cfRule type="cellIs" dxfId="10" priority="1" operator="equal">
      <formula>0</formula>
    </cfRule>
  </conditionalFormatting>
  <pageMargins left="0.25" right="0.25" top="0.2" bottom="0.75" header="0.01" footer="0.3"/>
  <pageSetup scale="98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2"/>
  <sheetViews>
    <sheetView showGridLines="0" showRowColHeaders="0" zoomScale="150" zoomScaleNormal="150" zoomScalePageLayoutView="150" workbookViewId="0">
      <selection activeCell="E21" sqref="E21"/>
    </sheetView>
  </sheetViews>
  <sheetFormatPr defaultColWidth="11" defaultRowHeight="15.75"/>
  <cols>
    <col min="1" max="1" width="21.5" customWidth="1"/>
    <col min="2" max="2" width="9.125" style="5" customWidth="1"/>
    <col min="3" max="3" width="9.875" style="39" customWidth="1"/>
    <col min="4" max="4" width="10.5" customWidth="1"/>
    <col min="5" max="5" width="12.375" customWidth="1"/>
    <col min="6" max="6" width="19.625" customWidth="1"/>
  </cols>
  <sheetData>
    <row r="7" spans="1:17" s="1" customFormat="1">
      <c r="B7" s="2" t="s">
        <v>0</v>
      </c>
      <c r="C7" s="40" t="s">
        <v>1</v>
      </c>
      <c r="D7" s="1" t="s">
        <v>2</v>
      </c>
      <c r="E7" s="1" t="s">
        <v>55</v>
      </c>
      <c r="F7" s="1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  <c r="C9" s="41"/>
    </row>
    <row r="10" spans="1:17">
      <c r="A10" s="8" t="s">
        <v>74</v>
      </c>
      <c r="B10" s="5" t="s">
        <v>59</v>
      </c>
      <c r="C10" s="113">
        <v>370</v>
      </c>
      <c r="D10" s="111">
        <v>25</v>
      </c>
      <c r="E10" s="111">
        <v>9250</v>
      </c>
      <c r="F10" s="133"/>
    </row>
    <row r="11" spans="1:17">
      <c r="C11" s="113"/>
      <c r="D11" s="111"/>
      <c r="E11" s="111"/>
      <c r="F11" s="134"/>
    </row>
    <row r="12" spans="1:17" s="3" customFormat="1" ht="18.75">
      <c r="A12" s="7" t="s">
        <v>4</v>
      </c>
      <c r="B12" s="4"/>
      <c r="C12" s="122"/>
      <c r="D12" s="123"/>
      <c r="E12" s="123"/>
      <c r="F12" s="162"/>
    </row>
    <row r="13" spans="1:17" s="3" customFormat="1" ht="18.75">
      <c r="A13" s="7"/>
      <c r="B13" s="4"/>
      <c r="C13" s="122"/>
      <c r="D13" s="123"/>
      <c r="E13" s="123"/>
      <c r="F13" s="162"/>
    </row>
    <row r="14" spans="1:17">
      <c r="A14" s="8" t="s">
        <v>5</v>
      </c>
      <c r="B14" s="5" t="s">
        <v>6</v>
      </c>
      <c r="C14" s="113">
        <v>1</v>
      </c>
      <c r="D14" s="111">
        <v>80</v>
      </c>
      <c r="E14" s="111">
        <v>80</v>
      </c>
      <c r="F14" s="133"/>
    </row>
    <row r="15" spans="1:17">
      <c r="A15" s="8" t="s">
        <v>75</v>
      </c>
      <c r="B15" s="5" t="s">
        <v>76</v>
      </c>
      <c r="C15" s="113">
        <v>25</v>
      </c>
      <c r="D15" s="111">
        <v>80</v>
      </c>
      <c r="E15" s="111">
        <v>2000</v>
      </c>
      <c r="F15" s="138"/>
    </row>
    <row r="16" spans="1:17">
      <c r="A16" s="8" t="s">
        <v>7</v>
      </c>
      <c r="B16" s="5" t="s">
        <v>8</v>
      </c>
      <c r="C16" s="113">
        <v>1</v>
      </c>
      <c r="D16" s="111">
        <v>40</v>
      </c>
      <c r="E16" s="111">
        <v>40</v>
      </c>
      <c r="F16" s="135"/>
    </row>
    <row r="17" spans="1:15">
      <c r="A17" s="8" t="s">
        <v>9</v>
      </c>
      <c r="B17" s="5" t="s">
        <v>6</v>
      </c>
      <c r="C17" s="113">
        <v>1</v>
      </c>
      <c r="D17" s="111">
        <v>80</v>
      </c>
      <c r="E17" s="111">
        <v>80</v>
      </c>
      <c r="F17" s="138"/>
    </row>
    <row r="18" spans="1:15">
      <c r="A18" s="8" t="s">
        <v>10</v>
      </c>
      <c r="B18" s="5" t="s">
        <v>8</v>
      </c>
      <c r="C18" s="113">
        <v>0.33</v>
      </c>
      <c r="D18" s="111">
        <v>40</v>
      </c>
      <c r="E18" s="111">
        <v>13</v>
      </c>
      <c r="F18" s="135"/>
    </row>
    <row r="19" spans="1:15">
      <c r="A19" s="8" t="s">
        <v>11</v>
      </c>
      <c r="B19" s="5" t="s">
        <v>12</v>
      </c>
      <c r="C19" s="113">
        <v>0</v>
      </c>
      <c r="D19" s="111">
        <v>0</v>
      </c>
      <c r="E19" s="111">
        <v>0</v>
      </c>
      <c r="F19" s="135"/>
    </row>
    <row r="20" spans="1:15">
      <c r="A20" s="8" t="s">
        <v>13</v>
      </c>
      <c r="B20" s="5" t="s">
        <v>14</v>
      </c>
      <c r="C20" s="113">
        <v>26</v>
      </c>
      <c r="D20" s="111">
        <v>4</v>
      </c>
      <c r="E20" s="111">
        <v>104</v>
      </c>
      <c r="F20" s="138"/>
    </row>
    <row r="21" spans="1:15">
      <c r="A21" s="8" t="s">
        <v>77</v>
      </c>
      <c r="B21" s="5" t="s">
        <v>15</v>
      </c>
      <c r="C21" s="113">
        <v>370</v>
      </c>
      <c r="D21" s="111">
        <v>1.3</v>
      </c>
      <c r="E21" s="111">
        <v>481</v>
      </c>
      <c r="F21" s="135"/>
    </row>
    <row r="22" spans="1:15">
      <c r="A22" s="8" t="s">
        <v>16</v>
      </c>
      <c r="B22" s="5" t="s">
        <v>17</v>
      </c>
      <c r="C22" s="113">
        <v>220</v>
      </c>
      <c r="D22" s="111">
        <v>10</v>
      </c>
      <c r="E22" s="111">
        <v>2200</v>
      </c>
      <c r="F22" s="138"/>
    </row>
    <row r="23" spans="1:15">
      <c r="A23" s="8" t="s">
        <v>18</v>
      </c>
      <c r="B23" s="5" t="s">
        <v>6</v>
      </c>
      <c r="C23" s="113">
        <v>1</v>
      </c>
      <c r="D23" s="111">
        <v>1070</v>
      </c>
      <c r="E23" s="111">
        <v>1070</v>
      </c>
      <c r="F23" s="135"/>
    </row>
    <row r="24" spans="1:15">
      <c r="A24" s="8" t="s">
        <v>103</v>
      </c>
      <c r="B24" s="5" t="s">
        <v>6</v>
      </c>
      <c r="C24" s="113">
        <v>1</v>
      </c>
      <c r="D24" s="111">
        <v>200</v>
      </c>
      <c r="E24" s="111">
        <v>200</v>
      </c>
      <c r="F24" s="133"/>
    </row>
    <row r="25" spans="1:15">
      <c r="A25" s="8" t="s">
        <v>100</v>
      </c>
      <c r="C25" s="113"/>
      <c r="D25" s="124"/>
      <c r="E25" s="124"/>
      <c r="F25" s="133"/>
    </row>
    <row r="26" spans="1:15">
      <c r="C26" s="113"/>
      <c r="D26" s="124"/>
      <c r="E26" s="124"/>
      <c r="F26" s="134"/>
    </row>
    <row r="27" spans="1:15" s="3" customFormat="1" ht="18.75">
      <c r="B27" s="4"/>
      <c r="C27" s="122"/>
      <c r="D27" s="163"/>
      <c r="E27" s="152"/>
      <c r="F27" s="146"/>
    </row>
    <row r="28" spans="1:15" s="6" customFormat="1">
      <c r="A28" s="11" t="s">
        <v>20</v>
      </c>
      <c r="B28" s="12"/>
      <c r="C28" s="153"/>
      <c r="D28" s="136"/>
      <c r="E28" s="67">
        <v>6268</v>
      </c>
      <c r="F28" s="169">
        <f>F14+F15+F16+F17+F18+F19+F20+F21+F22+F23+F24++F25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C29" s="113"/>
      <c r="D29" s="124"/>
      <c r="E29" s="124"/>
      <c r="F29" s="134"/>
    </row>
    <row r="30" spans="1:15">
      <c r="A30" s="13" t="s">
        <v>94</v>
      </c>
      <c r="C30" s="113"/>
      <c r="D30" s="124"/>
      <c r="E30" s="124"/>
      <c r="F30" s="134"/>
    </row>
    <row r="31" spans="1:15">
      <c r="A31" s="8" t="s">
        <v>95</v>
      </c>
      <c r="B31" s="5" t="s">
        <v>6</v>
      </c>
      <c r="C31" s="113">
        <v>1</v>
      </c>
      <c r="D31" s="121">
        <v>211</v>
      </c>
      <c r="E31" s="121">
        <v>211</v>
      </c>
      <c r="F31" s="146"/>
    </row>
    <row r="32" spans="1:15">
      <c r="A32" s="8" t="s">
        <v>96</v>
      </c>
      <c r="B32" s="5" t="s">
        <v>6</v>
      </c>
      <c r="C32" s="113">
        <v>1</v>
      </c>
      <c r="D32" s="121">
        <v>80</v>
      </c>
      <c r="E32" s="121">
        <v>80</v>
      </c>
      <c r="F32" s="147"/>
    </row>
    <row r="33" spans="1:24">
      <c r="A33" s="8" t="s">
        <v>97</v>
      </c>
      <c r="B33" s="5" t="s">
        <v>6</v>
      </c>
      <c r="C33" s="113">
        <v>1</v>
      </c>
      <c r="D33" s="121">
        <v>50</v>
      </c>
      <c r="E33" s="121">
        <v>50</v>
      </c>
      <c r="F33" s="148"/>
    </row>
    <row r="34" spans="1:24">
      <c r="C34" s="113"/>
      <c r="D34" s="121"/>
      <c r="E34" s="164"/>
      <c r="F34" s="146"/>
    </row>
    <row r="35" spans="1:24">
      <c r="A35" t="s">
        <v>25</v>
      </c>
      <c r="C35" s="113"/>
      <c r="D35" s="121"/>
      <c r="E35" s="121">
        <f>SUM(E31:E34)</f>
        <v>341</v>
      </c>
      <c r="F35" s="169">
        <f>F31+F32+F33</f>
        <v>0</v>
      </c>
    </row>
    <row r="36" spans="1:24" ht="16.5" thickBot="1">
      <c r="A36" s="9"/>
      <c r="B36" s="16"/>
      <c r="C36" s="161"/>
      <c r="D36" s="165"/>
      <c r="E36" s="165"/>
      <c r="F36" s="166"/>
    </row>
    <row r="37" spans="1:24" s="17" customFormat="1" ht="24" customHeight="1" thickTop="1" thickBot="1">
      <c r="A37" s="17" t="s">
        <v>26</v>
      </c>
      <c r="B37" s="18"/>
      <c r="C37" s="131"/>
      <c r="D37" s="167"/>
      <c r="E37" s="173">
        <f>E28+E35</f>
        <v>6609</v>
      </c>
      <c r="F37" s="170">
        <f>F28+F35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C38" s="59"/>
      <c r="D38" s="110"/>
      <c r="E38" s="174">
        <f>E10-E28</f>
        <v>2982</v>
      </c>
      <c r="F38" s="171">
        <f>F10-F28</f>
        <v>0</v>
      </c>
    </row>
    <row r="39" spans="1:24" s="10" customFormat="1" ht="21.95" customHeight="1">
      <c r="A39" s="10" t="s">
        <v>28</v>
      </c>
      <c r="B39" s="19"/>
      <c r="C39" s="132"/>
      <c r="D39" s="168"/>
      <c r="E39" s="175">
        <v>4641</v>
      </c>
      <c r="F39" s="172">
        <f>F10-F37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C40" s="45"/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C41" s="42"/>
      <c r="F41" s="21"/>
    </row>
    <row r="42" spans="1:24" s="9" customFormat="1">
      <c r="B42" s="16"/>
      <c r="C42" s="42"/>
      <c r="F42" s="21"/>
    </row>
    <row r="48" spans="1:24">
      <c r="A48" t="s">
        <v>53</v>
      </c>
    </row>
    <row r="49" spans="1:9">
      <c r="A49" s="25"/>
      <c r="B49" s="25"/>
      <c r="C49" s="46"/>
      <c r="D49" s="25"/>
      <c r="E49" s="25"/>
      <c r="F49" s="26"/>
      <c r="G49" s="25"/>
      <c r="H49" s="25"/>
      <c r="I49" s="25"/>
    </row>
    <row r="50" spans="1:9">
      <c r="A50" s="25"/>
      <c r="B50" s="25"/>
      <c r="C50" s="46"/>
      <c r="D50" s="25"/>
      <c r="E50" s="25"/>
      <c r="F50" s="26"/>
      <c r="G50" s="25"/>
      <c r="H50" s="25"/>
      <c r="I50" s="25"/>
    </row>
    <row r="51" spans="1:9">
      <c r="A51" s="25"/>
      <c r="B51" s="25"/>
      <c r="C51" s="46"/>
      <c r="D51" s="25"/>
      <c r="E51" s="25"/>
      <c r="F51" s="26"/>
      <c r="G51" s="25"/>
      <c r="H51" s="25"/>
      <c r="I51" s="25"/>
    </row>
    <row r="52" spans="1:9">
      <c r="A52" s="25"/>
      <c r="B52" s="25"/>
      <c r="C52" s="46"/>
      <c r="D52" s="25"/>
      <c r="E52" s="25"/>
      <c r="F52" s="26"/>
      <c r="G52" s="25"/>
      <c r="H52" s="25"/>
      <c r="I52" s="25"/>
    </row>
    <row r="53" spans="1:9">
      <c r="A53" s="25"/>
      <c r="B53" s="25"/>
      <c r="C53" s="46"/>
      <c r="D53" s="25"/>
      <c r="E53" s="25"/>
      <c r="F53" s="26"/>
      <c r="G53" s="25"/>
      <c r="H53" s="25"/>
      <c r="I53" s="25"/>
    </row>
    <row r="54" spans="1:9">
      <c r="A54" s="25"/>
      <c r="B54" s="25"/>
      <c r="C54" s="46"/>
      <c r="D54" s="25"/>
      <c r="E54" s="25"/>
      <c r="F54" s="26"/>
      <c r="G54" s="25"/>
      <c r="H54" s="25"/>
      <c r="I54" s="25"/>
    </row>
    <row r="55" spans="1:9">
      <c r="A55" s="25"/>
      <c r="B55" s="25"/>
      <c r="C55" s="46"/>
      <c r="D55" s="25"/>
      <c r="E55" s="25"/>
      <c r="F55" s="26"/>
      <c r="G55" s="25"/>
      <c r="H55" s="25"/>
      <c r="I55" s="25"/>
    </row>
    <row r="56" spans="1:9">
      <c r="A56" s="25"/>
      <c r="B56" s="25"/>
      <c r="C56" s="46"/>
      <c r="D56" s="25"/>
      <c r="E56" s="25"/>
      <c r="F56" s="26"/>
      <c r="G56" s="25"/>
      <c r="H56" s="25"/>
      <c r="I56" s="25"/>
    </row>
    <row r="57" spans="1:9">
      <c r="A57" s="25"/>
      <c r="B57" s="25"/>
      <c r="C57" s="46"/>
      <c r="D57" s="25"/>
      <c r="E57" s="25"/>
      <c r="F57" s="26"/>
      <c r="G57" s="25"/>
      <c r="H57" s="25"/>
      <c r="I57" s="25"/>
    </row>
    <row r="58" spans="1:9">
      <c r="A58" s="25"/>
      <c r="B58" s="25"/>
      <c r="C58" s="46"/>
      <c r="D58" s="25"/>
      <c r="E58" s="25"/>
      <c r="F58" s="26"/>
      <c r="G58" s="25"/>
      <c r="H58" s="25"/>
      <c r="I58" s="25"/>
    </row>
    <row r="59" spans="1:9">
      <c r="A59" s="25"/>
      <c r="B59" s="25"/>
      <c r="C59" s="46"/>
      <c r="D59" s="25"/>
      <c r="E59" s="25"/>
      <c r="F59" s="26"/>
      <c r="G59" s="25"/>
      <c r="H59" s="25"/>
      <c r="I59" s="25"/>
    </row>
    <row r="60" spans="1:9">
      <c r="A60" s="25"/>
      <c r="B60" s="25"/>
      <c r="C60" s="46"/>
      <c r="D60" s="25"/>
      <c r="E60" s="25"/>
      <c r="F60" s="26"/>
      <c r="G60" s="25"/>
      <c r="H60" s="25"/>
      <c r="I60" s="25"/>
    </row>
    <row r="61" spans="1:9">
      <c r="A61" s="25"/>
      <c r="B61" s="25"/>
      <c r="C61" s="46"/>
      <c r="D61" s="25"/>
      <c r="E61" s="25"/>
      <c r="F61" s="26"/>
      <c r="G61" s="25"/>
      <c r="H61" s="25"/>
      <c r="I61" s="25"/>
    </row>
    <row r="62" spans="1:9">
      <c r="A62" s="25"/>
      <c r="B62" s="25"/>
      <c r="C62" s="46"/>
      <c r="D62" s="25"/>
      <c r="E62" s="25"/>
      <c r="F62" s="26"/>
      <c r="G62" s="25"/>
      <c r="H62" s="25"/>
      <c r="I62" s="25"/>
    </row>
    <row r="63" spans="1:9">
      <c r="A63" s="25"/>
      <c r="B63" s="25"/>
      <c r="C63" s="46"/>
      <c r="D63" s="25"/>
      <c r="E63" s="25"/>
      <c r="F63" s="26"/>
      <c r="G63" s="25"/>
      <c r="H63" s="25"/>
      <c r="I63" s="25"/>
    </row>
    <row r="64" spans="1:9">
      <c r="A64" s="25"/>
      <c r="B64" s="25"/>
      <c r="C64" s="46"/>
      <c r="D64" s="25"/>
      <c r="E64" s="25"/>
      <c r="F64" s="26"/>
      <c r="G64" s="25"/>
      <c r="H64" s="25"/>
      <c r="I64" s="25"/>
    </row>
    <row r="65" spans="1:9">
      <c r="A65" s="25"/>
      <c r="B65" s="25"/>
      <c r="C65" s="46"/>
      <c r="D65" s="25"/>
      <c r="E65" s="25"/>
      <c r="F65" s="26"/>
      <c r="G65" s="25"/>
      <c r="H65" s="25"/>
      <c r="I65" s="25"/>
    </row>
    <row r="66" spans="1:9">
      <c r="A66" s="25"/>
      <c r="B66" s="25"/>
      <c r="C66" s="46"/>
      <c r="D66" s="25"/>
      <c r="E66" s="25"/>
      <c r="F66" s="26"/>
      <c r="G66" s="25"/>
      <c r="H66" s="25"/>
      <c r="I66" s="25"/>
    </row>
    <row r="67" spans="1:9">
      <c r="A67" s="25"/>
      <c r="B67" s="25"/>
      <c r="C67" s="46"/>
      <c r="D67" s="25"/>
      <c r="E67" s="25"/>
      <c r="F67" s="26"/>
      <c r="G67" s="25"/>
      <c r="H67" s="25"/>
      <c r="I67" s="25"/>
    </row>
    <row r="68" spans="1:9">
      <c r="A68" s="25"/>
      <c r="B68" s="25"/>
      <c r="C68" s="46"/>
      <c r="D68" s="25"/>
      <c r="E68" s="25"/>
      <c r="F68" s="26"/>
      <c r="G68" s="25"/>
      <c r="H68" s="25"/>
      <c r="I68" s="25"/>
    </row>
    <row r="69" spans="1:9">
      <c r="A69" s="25"/>
      <c r="B69" s="25"/>
      <c r="C69" s="46"/>
      <c r="D69" s="25"/>
      <c r="E69" s="25"/>
      <c r="F69" s="26"/>
      <c r="G69" s="25"/>
      <c r="H69" s="25"/>
      <c r="I69" s="25"/>
    </row>
    <row r="70" spans="1:9">
      <c r="A70" s="25"/>
      <c r="B70" s="25"/>
      <c r="C70" s="46"/>
      <c r="D70" s="25"/>
      <c r="E70" s="25"/>
      <c r="F70" s="26"/>
      <c r="G70" s="25"/>
      <c r="H70" s="25"/>
      <c r="I70" s="25"/>
    </row>
    <row r="71" spans="1:9" ht="20.100000000000001" customHeight="1" thickBot="1">
      <c r="A71" s="182" t="s">
        <v>54</v>
      </c>
      <c r="B71" s="182"/>
      <c r="C71" s="47"/>
      <c r="D71" s="27"/>
      <c r="E71" s="27"/>
      <c r="F71" s="28"/>
      <c r="G71" s="27"/>
      <c r="H71" s="27"/>
      <c r="I71" s="27"/>
    </row>
    <row r="72" spans="1:9" ht="42" customHeight="1" thickBot="1">
      <c r="A72" s="29" t="s">
        <v>34</v>
      </c>
      <c r="B72" s="30" t="s">
        <v>35</v>
      </c>
      <c r="C72" s="30" t="s">
        <v>36</v>
      </c>
      <c r="D72" s="36" t="s">
        <v>37</v>
      </c>
      <c r="E72" s="30" t="s">
        <v>38</v>
      </c>
      <c r="F72" s="30" t="s">
        <v>39</v>
      </c>
      <c r="G72" s="30" t="s">
        <v>40</v>
      </c>
      <c r="H72" s="33"/>
      <c r="I72" s="33"/>
    </row>
    <row r="73" spans="1:9">
      <c r="A73" s="31" t="s">
        <v>58</v>
      </c>
      <c r="B73" s="76">
        <v>17000</v>
      </c>
      <c r="C73" s="115">
        <v>4000</v>
      </c>
      <c r="D73" s="31">
        <v>20</v>
      </c>
      <c r="E73" s="31">
        <v>10</v>
      </c>
      <c r="F73" s="76">
        <v>3</v>
      </c>
      <c r="G73" s="76">
        <v>68</v>
      </c>
      <c r="H73" s="31"/>
      <c r="I73" s="31"/>
    </row>
    <row r="74" spans="1:9">
      <c r="A74" s="31" t="s">
        <v>41</v>
      </c>
      <c r="B74" s="74">
        <v>2500</v>
      </c>
      <c r="C74" s="116">
        <v>600</v>
      </c>
      <c r="D74" s="27">
        <v>15</v>
      </c>
      <c r="E74" s="27">
        <v>10</v>
      </c>
      <c r="F74" s="74">
        <v>0.3</v>
      </c>
      <c r="G74" s="74">
        <v>13</v>
      </c>
      <c r="H74" s="27"/>
      <c r="I74" s="27"/>
    </row>
    <row r="75" spans="1:9">
      <c r="A75" s="31" t="s">
        <v>42</v>
      </c>
      <c r="B75" s="74">
        <v>2600</v>
      </c>
      <c r="C75" s="116">
        <v>600</v>
      </c>
      <c r="D75" s="27">
        <v>20</v>
      </c>
      <c r="E75" s="27">
        <v>4</v>
      </c>
      <c r="F75" s="74">
        <v>0.2</v>
      </c>
      <c r="G75" s="74">
        <v>25</v>
      </c>
      <c r="H75" s="27"/>
      <c r="I75" s="27"/>
    </row>
    <row r="76" spans="1:9">
      <c r="A76" s="31" t="s">
        <v>43</v>
      </c>
      <c r="B76" s="74">
        <v>9400</v>
      </c>
      <c r="C76" s="116">
        <v>1900</v>
      </c>
      <c r="D76" s="27">
        <v>20</v>
      </c>
      <c r="E76" s="27">
        <v>10</v>
      </c>
      <c r="F76" s="74">
        <v>9.5</v>
      </c>
      <c r="G76" s="74">
        <v>47</v>
      </c>
      <c r="H76" s="27"/>
      <c r="I76" s="27"/>
    </row>
    <row r="77" spans="1:9">
      <c r="A77" s="31" t="s">
        <v>44</v>
      </c>
      <c r="B77" s="74">
        <v>1100</v>
      </c>
      <c r="C77" s="116">
        <v>200</v>
      </c>
      <c r="D77" s="27">
        <v>20</v>
      </c>
      <c r="E77" s="27">
        <v>10</v>
      </c>
      <c r="F77" s="74">
        <v>0.1</v>
      </c>
      <c r="G77" s="74">
        <v>5</v>
      </c>
      <c r="H77" s="27"/>
      <c r="I77" s="27"/>
    </row>
    <row r="78" spans="1:9">
      <c r="A78" s="24" t="s">
        <v>45</v>
      </c>
      <c r="B78" s="77">
        <v>4450</v>
      </c>
      <c r="C78" s="117">
        <v>900</v>
      </c>
      <c r="D78" s="23">
        <v>15</v>
      </c>
      <c r="E78" s="23">
        <v>10</v>
      </c>
      <c r="F78" s="77">
        <v>0.2</v>
      </c>
      <c r="G78" s="77">
        <v>24</v>
      </c>
      <c r="H78" s="27"/>
      <c r="I78" s="27"/>
    </row>
    <row r="79" spans="1:9">
      <c r="A79" s="24" t="s">
        <v>46</v>
      </c>
      <c r="B79" s="77">
        <v>3000</v>
      </c>
      <c r="C79" s="117">
        <v>1500</v>
      </c>
      <c r="D79" s="23">
        <v>20</v>
      </c>
      <c r="E79" s="23">
        <v>10</v>
      </c>
      <c r="F79" s="77">
        <v>0.2</v>
      </c>
      <c r="G79" s="77">
        <v>8</v>
      </c>
      <c r="H79" s="27"/>
      <c r="I79" s="27"/>
    </row>
    <row r="80" spans="1:9">
      <c r="A80" s="24" t="s">
        <v>47</v>
      </c>
      <c r="B80" s="77">
        <v>2500</v>
      </c>
      <c r="C80" s="117">
        <v>600</v>
      </c>
      <c r="D80" s="23">
        <v>20</v>
      </c>
      <c r="E80" s="23">
        <v>5</v>
      </c>
      <c r="F80" s="77">
        <v>1.5</v>
      </c>
      <c r="G80" s="77">
        <v>21</v>
      </c>
      <c r="H80" s="27"/>
      <c r="I80" s="27"/>
    </row>
    <row r="81" spans="1:9">
      <c r="D81" s="5"/>
      <c r="F81" s="184" t="s">
        <v>63</v>
      </c>
      <c r="G81" s="184"/>
      <c r="H81" s="26"/>
      <c r="I81" s="27"/>
    </row>
    <row r="82" spans="1:9">
      <c r="A82" s="31"/>
      <c r="B82" s="27"/>
      <c r="C82" s="47"/>
      <c r="D82" s="27"/>
      <c r="E82" s="27"/>
      <c r="F82" s="28"/>
      <c r="G82" s="27"/>
      <c r="H82" s="27"/>
      <c r="I82" s="27"/>
    </row>
    <row r="83" spans="1:9">
      <c r="A83" s="31"/>
      <c r="B83" s="27"/>
      <c r="C83" s="47"/>
      <c r="D83" s="27"/>
      <c r="E83" s="27"/>
      <c r="F83" s="28"/>
      <c r="G83" s="27"/>
      <c r="H83" s="27"/>
      <c r="I83" s="27"/>
    </row>
    <row r="84" spans="1:9">
      <c r="A84" s="31"/>
      <c r="B84" s="27"/>
      <c r="C84" s="47"/>
      <c r="D84" s="27"/>
      <c r="E84" s="27"/>
      <c r="F84" s="28"/>
      <c r="G84" s="27"/>
      <c r="H84" s="27"/>
      <c r="I84" s="27"/>
    </row>
    <row r="85" spans="1:9">
      <c r="A85" s="27"/>
      <c r="B85" s="27"/>
      <c r="C85" s="47"/>
      <c r="D85" s="27"/>
      <c r="E85" s="27"/>
      <c r="F85" s="28"/>
      <c r="G85" s="27"/>
      <c r="H85" s="27"/>
      <c r="I85" s="27"/>
    </row>
    <row r="86" spans="1:9">
      <c r="A86" s="27"/>
      <c r="B86" s="27"/>
      <c r="C86" s="47"/>
      <c r="D86" s="27"/>
      <c r="E86" s="27"/>
      <c r="F86" s="28"/>
      <c r="G86" s="27"/>
      <c r="H86" s="27"/>
      <c r="I86" s="27"/>
    </row>
    <row r="87" spans="1:9">
      <c r="A87" s="27"/>
      <c r="B87" s="27"/>
      <c r="C87" s="47"/>
      <c r="D87" s="27"/>
      <c r="E87" s="27"/>
      <c r="F87" s="28"/>
      <c r="G87" s="27"/>
      <c r="H87" s="27"/>
      <c r="I87" s="27"/>
    </row>
    <row r="88" spans="1:9">
      <c r="A88" s="27"/>
      <c r="B88" s="27"/>
      <c r="C88" s="47"/>
      <c r="D88" s="27"/>
      <c r="E88" s="27"/>
      <c r="F88" s="28"/>
      <c r="G88" s="27"/>
      <c r="H88" s="27"/>
      <c r="I88" s="27"/>
    </row>
    <row r="89" spans="1:9">
      <c r="A89" s="27"/>
      <c r="B89" s="27"/>
      <c r="C89" s="47"/>
      <c r="D89" s="27"/>
      <c r="E89" s="27"/>
      <c r="F89" s="28"/>
      <c r="G89" s="27"/>
      <c r="H89" s="27"/>
      <c r="I89" s="27"/>
    </row>
    <row r="90" spans="1:9">
      <c r="A90" s="27"/>
      <c r="B90" s="27"/>
      <c r="C90" s="47"/>
      <c r="D90" s="27"/>
      <c r="E90" s="27"/>
      <c r="F90" s="28"/>
      <c r="G90" s="27"/>
      <c r="H90" s="27"/>
      <c r="I90" s="27"/>
    </row>
    <row r="91" spans="1:9">
      <c r="A91" s="27"/>
      <c r="B91" s="27"/>
      <c r="C91" s="47"/>
      <c r="D91" s="27"/>
      <c r="E91" s="27"/>
      <c r="F91" s="28"/>
      <c r="G91" s="27"/>
      <c r="H91" s="27"/>
      <c r="I91" s="27"/>
    </row>
    <row r="92" spans="1:9">
      <c r="A92" s="27"/>
      <c r="B92" s="27"/>
      <c r="C92" s="47"/>
      <c r="D92" s="27"/>
      <c r="E92" s="27"/>
      <c r="F92" s="28"/>
      <c r="G92" s="27"/>
      <c r="H92" s="27"/>
      <c r="I92" s="27"/>
    </row>
  </sheetData>
  <sheetProtection password="E07E" sheet="1" objects="1" scenarios="1"/>
  <mergeCells count="2">
    <mergeCell ref="A71:B71"/>
    <mergeCell ref="F81:G81"/>
  </mergeCells>
  <phoneticPr fontId="4" type="noConversion"/>
  <conditionalFormatting sqref="F28">
    <cfRule type="cellIs" dxfId="9" priority="2" operator="equal">
      <formula>0</formula>
    </cfRule>
  </conditionalFormatting>
  <conditionalFormatting sqref="F35:F39">
    <cfRule type="cellIs" dxfId="8" priority="1" operator="equal">
      <formula>0</formula>
    </cfRule>
  </conditionalFormatting>
  <pageMargins left="0.25" right="0.25" top="0.2" bottom="0.75" header="0.01" footer="0.3"/>
  <pageSetup scale="98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0"/>
  <sheetViews>
    <sheetView showGridLines="0" showRowColHeaders="0" zoomScale="150" zoomScaleNormal="150" zoomScalePageLayoutView="150" workbookViewId="0">
      <selection activeCell="H21" sqref="H21"/>
    </sheetView>
  </sheetViews>
  <sheetFormatPr defaultColWidth="11" defaultRowHeight="15.75"/>
  <cols>
    <col min="1" max="1" width="21.5" customWidth="1"/>
    <col min="2" max="2" width="9.125" style="5" customWidth="1"/>
    <col min="3" max="3" width="9.875" customWidth="1"/>
    <col min="4" max="4" width="10.875" customWidth="1"/>
    <col min="5" max="5" width="12.375" customWidth="1"/>
    <col min="6" max="6" width="19.625" style="61" customWidth="1"/>
  </cols>
  <sheetData>
    <row r="7" spans="1:17" s="1" customFormat="1">
      <c r="B7" s="2" t="s">
        <v>0</v>
      </c>
      <c r="C7" s="1" t="s">
        <v>1</v>
      </c>
      <c r="D7" s="1" t="s">
        <v>2</v>
      </c>
      <c r="E7" s="1" t="s">
        <v>55</v>
      </c>
      <c r="F7" s="62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>
      <c r="D8" s="124"/>
      <c r="E8" s="124"/>
    </row>
    <row r="9" spans="1:17" s="3" customFormat="1" ht="18.75">
      <c r="A9" s="3" t="s">
        <v>3</v>
      </c>
      <c r="B9" s="4"/>
      <c r="D9" s="163"/>
      <c r="E9" s="163"/>
      <c r="F9" s="63"/>
    </row>
    <row r="10" spans="1:17">
      <c r="A10" s="8" t="s">
        <v>65</v>
      </c>
      <c r="B10" s="5" t="s">
        <v>66</v>
      </c>
      <c r="C10" s="113">
        <v>250</v>
      </c>
      <c r="D10" s="111">
        <v>20</v>
      </c>
      <c r="E10" s="111">
        <v>5000</v>
      </c>
      <c r="F10" s="78"/>
    </row>
    <row r="11" spans="1:17">
      <c r="C11" s="113"/>
      <c r="D11" s="111"/>
      <c r="E11" s="111"/>
      <c r="F11" s="79"/>
    </row>
    <row r="12" spans="1:17" s="3" customFormat="1" ht="18.75">
      <c r="A12" s="7" t="s">
        <v>4</v>
      </c>
      <c r="B12" s="4"/>
      <c r="C12" s="122"/>
      <c r="D12" s="123"/>
      <c r="E12" s="123"/>
      <c r="F12" s="80"/>
    </row>
    <row r="13" spans="1:17" s="3" customFormat="1" ht="18.75">
      <c r="A13" s="7"/>
      <c r="B13" s="4"/>
      <c r="C13" s="122"/>
      <c r="D13" s="123"/>
      <c r="E13" s="123"/>
      <c r="F13" s="80"/>
    </row>
    <row r="14" spans="1:17">
      <c r="A14" s="8" t="s">
        <v>5</v>
      </c>
      <c r="B14" s="5" t="s">
        <v>6</v>
      </c>
      <c r="C14" s="113">
        <v>1</v>
      </c>
      <c r="D14" s="111">
        <v>80</v>
      </c>
      <c r="E14" s="111">
        <v>80</v>
      </c>
      <c r="F14" s="78"/>
    </row>
    <row r="15" spans="1:17">
      <c r="A15" s="8" t="s">
        <v>50</v>
      </c>
      <c r="B15" s="5" t="s">
        <v>51</v>
      </c>
      <c r="C15" s="113">
        <v>2</v>
      </c>
      <c r="D15" s="111">
        <v>56</v>
      </c>
      <c r="E15" s="111">
        <v>112</v>
      </c>
      <c r="F15" s="81"/>
    </row>
    <row r="16" spans="1:17">
      <c r="A16" s="8" t="s">
        <v>7</v>
      </c>
      <c r="B16" s="5" t="s">
        <v>8</v>
      </c>
      <c r="C16" s="113">
        <v>1</v>
      </c>
      <c r="D16" s="111">
        <v>40</v>
      </c>
      <c r="E16" s="111">
        <v>40</v>
      </c>
      <c r="F16" s="82"/>
    </row>
    <row r="17" spans="1:15">
      <c r="A17" s="8" t="s">
        <v>9</v>
      </c>
      <c r="B17" s="5" t="s">
        <v>6</v>
      </c>
      <c r="C17" s="113">
        <v>1</v>
      </c>
      <c r="D17" s="111">
        <v>80</v>
      </c>
      <c r="E17" s="111">
        <v>80</v>
      </c>
      <c r="F17" s="81"/>
    </row>
    <row r="18" spans="1:15">
      <c r="A18" s="8" t="s">
        <v>10</v>
      </c>
      <c r="B18" s="5" t="s">
        <v>8</v>
      </c>
      <c r="C18" s="113">
        <v>0.33</v>
      </c>
      <c r="D18" s="111">
        <v>40</v>
      </c>
      <c r="E18" s="111">
        <v>13</v>
      </c>
      <c r="F18" s="82"/>
    </row>
    <row r="19" spans="1:15">
      <c r="A19" s="8" t="s">
        <v>11</v>
      </c>
      <c r="B19" s="5" t="s">
        <v>12</v>
      </c>
      <c r="C19" s="113">
        <v>568</v>
      </c>
      <c r="D19" s="111">
        <v>0.7</v>
      </c>
      <c r="E19" s="111">
        <v>389</v>
      </c>
      <c r="F19" s="82"/>
    </row>
    <row r="20" spans="1:15">
      <c r="A20" s="8" t="s">
        <v>13</v>
      </c>
      <c r="B20" s="5" t="s">
        <v>14</v>
      </c>
      <c r="C20" s="113">
        <v>14</v>
      </c>
      <c r="D20" s="111">
        <v>4</v>
      </c>
      <c r="E20" s="111">
        <v>56</v>
      </c>
      <c r="F20" s="81"/>
    </row>
    <row r="21" spans="1:15">
      <c r="A21" s="8" t="s">
        <v>60</v>
      </c>
      <c r="B21" s="5" t="s">
        <v>15</v>
      </c>
      <c r="C21" s="113">
        <v>250</v>
      </c>
      <c r="D21" s="111">
        <v>1.3</v>
      </c>
      <c r="E21" s="111">
        <v>325</v>
      </c>
      <c r="F21" s="82"/>
    </row>
    <row r="22" spans="1:15">
      <c r="A22" s="8" t="s">
        <v>16</v>
      </c>
      <c r="B22" s="5" t="s">
        <v>17</v>
      </c>
      <c r="C22" s="113">
        <v>220</v>
      </c>
      <c r="D22" s="111">
        <v>10</v>
      </c>
      <c r="E22" s="111">
        <v>2200</v>
      </c>
      <c r="F22" s="81"/>
    </row>
    <row r="23" spans="1:15">
      <c r="A23" s="8" t="s">
        <v>18</v>
      </c>
      <c r="B23" s="5" t="s">
        <v>6</v>
      </c>
      <c r="C23" s="113">
        <v>1</v>
      </c>
      <c r="D23" s="111">
        <v>1070</v>
      </c>
      <c r="E23" s="111">
        <v>1070</v>
      </c>
      <c r="F23" s="82"/>
    </row>
    <row r="24" spans="1:15">
      <c r="A24" s="8" t="s">
        <v>103</v>
      </c>
      <c r="B24" s="5" t="s">
        <v>6</v>
      </c>
      <c r="C24" s="113">
        <v>1</v>
      </c>
      <c r="D24" s="111">
        <v>200</v>
      </c>
      <c r="E24" s="111">
        <v>200</v>
      </c>
      <c r="F24" s="78"/>
    </row>
    <row r="25" spans="1:15">
      <c r="A25" s="8" t="s">
        <v>100</v>
      </c>
      <c r="C25" s="59"/>
      <c r="D25" s="124"/>
      <c r="E25" s="124"/>
      <c r="F25" s="78"/>
    </row>
    <row r="26" spans="1:15">
      <c r="C26" s="59"/>
      <c r="D26" s="124"/>
      <c r="E26" s="124"/>
      <c r="F26" s="79"/>
    </row>
    <row r="27" spans="1:15" s="3" customFormat="1" ht="18.75">
      <c r="B27" s="4"/>
      <c r="C27" s="151"/>
      <c r="D27" s="163"/>
      <c r="E27" s="152"/>
      <c r="F27" s="83"/>
    </row>
    <row r="28" spans="1:15" s="6" customFormat="1">
      <c r="A28" s="11" t="s">
        <v>20</v>
      </c>
      <c r="B28" s="12"/>
      <c r="C28" s="153"/>
      <c r="D28" s="114"/>
      <c r="E28" s="114">
        <f>SUM(E14:E27)</f>
        <v>4565</v>
      </c>
      <c r="F28" s="89">
        <f>F14+F15+F16+F17+F18+F19+F20+F21+F22+F23+F24+F25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C29" s="113"/>
      <c r="D29" s="111"/>
      <c r="E29" s="111"/>
      <c r="F29" s="79"/>
    </row>
    <row r="30" spans="1:15">
      <c r="A30" s="13" t="s">
        <v>94</v>
      </c>
      <c r="C30" s="113"/>
      <c r="D30" s="111"/>
      <c r="E30" s="111"/>
      <c r="F30" s="79"/>
    </row>
    <row r="31" spans="1:15">
      <c r="A31" s="8" t="s">
        <v>95</v>
      </c>
      <c r="B31" s="5" t="s">
        <v>6</v>
      </c>
      <c r="C31" s="113">
        <v>1</v>
      </c>
      <c r="D31" s="111">
        <v>243</v>
      </c>
      <c r="E31" s="111">
        <v>243</v>
      </c>
      <c r="F31" s="78"/>
    </row>
    <row r="32" spans="1:15">
      <c r="A32" s="8" t="s">
        <v>96</v>
      </c>
      <c r="B32" s="5" t="s">
        <v>6</v>
      </c>
      <c r="C32" s="113">
        <v>1</v>
      </c>
      <c r="D32" s="111">
        <v>80</v>
      </c>
      <c r="E32" s="111">
        <v>80</v>
      </c>
      <c r="F32" s="79"/>
    </row>
    <row r="33" spans="1:24">
      <c r="A33" s="8" t="s">
        <v>97</v>
      </c>
      <c r="B33" s="5" t="s">
        <v>6</v>
      </c>
      <c r="C33" s="113">
        <v>1</v>
      </c>
      <c r="D33" s="111">
        <v>50</v>
      </c>
      <c r="E33" s="111">
        <v>50</v>
      </c>
      <c r="F33" s="82"/>
    </row>
    <row r="34" spans="1:24">
      <c r="C34" s="113"/>
      <c r="D34" s="111"/>
      <c r="E34" s="114"/>
      <c r="F34" s="78"/>
    </row>
    <row r="35" spans="1:24">
      <c r="A35" t="s">
        <v>25</v>
      </c>
      <c r="C35" s="113"/>
      <c r="D35" s="111"/>
      <c r="E35" s="111">
        <f>SUM(E31:E34)</f>
        <v>373</v>
      </c>
      <c r="F35" s="90">
        <f>F31+F32+F33</f>
        <v>0</v>
      </c>
    </row>
    <row r="36" spans="1:24" ht="16.5" thickBot="1">
      <c r="A36" s="9"/>
      <c r="B36" s="16"/>
      <c r="C36" s="161"/>
      <c r="D36" s="178"/>
      <c r="E36" s="178"/>
      <c r="F36" s="81"/>
    </row>
    <row r="37" spans="1:24" s="17" customFormat="1" ht="24" customHeight="1" thickTop="1" thickBot="1">
      <c r="A37" s="17" t="s">
        <v>26</v>
      </c>
      <c r="B37" s="18"/>
      <c r="C37" s="176"/>
      <c r="D37" s="125"/>
      <c r="E37" s="125">
        <v>4769</v>
      </c>
      <c r="F37" s="91">
        <f>F28+F35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C38" s="113"/>
      <c r="D38" s="111"/>
      <c r="E38" s="111">
        <f>E10-E28</f>
        <v>435</v>
      </c>
      <c r="F38" s="92">
        <f>F10-F28</f>
        <v>0</v>
      </c>
    </row>
    <row r="39" spans="1:24" s="10" customFormat="1" ht="21.95" customHeight="1">
      <c r="A39" s="10" t="s">
        <v>28</v>
      </c>
      <c r="B39" s="19"/>
      <c r="C39" s="177"/>
      <c r="D39" s="126"/>
      <c r="E39" s="126">
        <v>62</v>
      </c>
      <c r="F39" s="93">
        <f>F10-F37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F40" s="84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F41" s="81"/>
    </row>
    <row r="42" spans="1:24" s="9" customFormat="1">
      <c r="B42" s="16"/>
      <c r="F42" s="81"/>
    </row>
    <row r="46" spans="1:24">
      <c r="A46" t="s">
        <v>53</v>
      </c>
    </row>
    <row r="47" spans="1:24">
      <c r="A47" s="25"/>
      <c r="B47" s="25"/>
      <c r="C47" s="25"/>
      <c r="D47" s="25"/>
      <c r="E47" s="25"/>
      <c r="F47" s="73"/>
      <c r="G47" s="25"/>
      <c r="H47" s="25"/>
      <c r="I47" s="25"/>
    </row>
    <row r="48" spans="1:24">
      <c r="A48" s="25"/>
      <c r="B48" s="25"/>
      <c r="C48" s="25"/>
      <c r="D48" s="25"/>
      <c r="E48" s="25"/>
      <c r="F48" s="73"/>
      <c r="G48" s="25"/>
      <c r="H48" s="25"/>
      <c r="I48" s="25"/>
    </row>
    <row r="49" spans="1:9">
      <c r="A49" s="25"/>
      <c r="B49" s="25"/>
      <c r="C49" s="25"/>
      <c r="D49" s="25"/>
      <c r="E49" s="25"/>
      <c r="F49" s="73"/>
      <c r="G49" s="25"/>
      <c r="H49" s="25"/>
      <c r="I49" s="25"/>
    </row>
    <row r="50" spans="1:9">
      <c r="A50" s="25"/>
      <c r="B50" s="25"/>
      <c r="C50" s="25"/>
      <c r="D50" s="25"/>
      <c r="E50" s="25"/>
      <c r="F50" s="73"/>
      <c r="G50" s="25"/>
      <c r="H50" s="25"/>
      <c r="I50" s="25"/>
    </row>
    <row r="51" spans="1:9">
      <c r="A51" s="25"/>
      <c r="B51" s="25"/>
      <c r="C51" s="25"/>
      <c r="D51" s="25"/>
      <c r="E51" s="25"/>
      <c r="F51" s="73"/>
      <c r="G51" s="25"/>
      <c r="H51" s="25"/>
      <c r="I51" s="25"/>
    </row>
    <row r="52" spans="1:9">
      <c r="A52" s="25"/>
      <c r="B52" s="25"/>
      <c r="C52" s="25"/>
      <c r="D52" s="25"/>
      <c r="E52" s="25"/>
      <c r="F52" s="73"/>
      <c r="G52" s="25"/>
      <c r="H52" s="25"/>
      <c r="I52" s="25"/>
    </row>
    <row r="53" spans="1:9">
      <c r="A53" s="25"/>
      <c r="B53" s="25"/>
      <c r="C53" s="25"/>
      <c r="D53" s="25"/>
      <c r="E53" s="25"/>
      <c r="F53" s="73"/>
      <c r="G53" s="25"/>
      <c r="H53" s="25"/>
      <c r="I53" s="25"/>
    </row>
    <row r="54" spans="1:9">
      <c r="A54" s="25"/>
      <c r="B54" s="25"/>
      <c r="C54" s="25"/>
      <c r="D54" s="25"/>
      <c r="E54" s="25"/>
      <c r="F54" s="73"/>
      <c r="G54" s="25"/>
      <c r="H54" s="25"/>
      <c r="I54" s="25"/>
    </row>
    <row r="55" spans="1:9">
      <c r="A55" s="25"/>
      <c r="B55" s="25"/>
      <c r="C55" s="25"/>
      <c r="D55" s="25"/>
      <c r="E55" s="25"/>
      <c r="F55" s="73"/>
      <c r="G55" s="25"/>
      <c r="H55" s="25"/>
      <c r="I55" s="25"/>
    </row>
    <row r="56" spans="1:9">
      <c r="A56" s="25"/>
      <c r="B56" s="25"/>
      <c r="C56" s="25"/>
      <c r="D56" s="25"/>
      <c r="E56" s="25"/>
      <c r="F56" s="73"/>
      <c r="G56" s="25"/>
      <c r="H56" s="25"/>
      <c r="I56" s="25"/>
    </row>
    <row r="57" spans="1:9">
      <c r="A57" s="25"/>
      <c r="B57" s="25"/>
      <c r="C57" s="25"/>
      <c r="D57" s="25"/>
      <c r="E57" s="25"/>
      <c r="F57" s="73"/>
      <c r="G57" s="25"/>
      <c r="H57" s="25"/>
      <c r="I57" s="25"/>
    </row>
    <row r="58" spans="1:9">
      <c r="A58" s="25"/>
      <c r="B58" s="25"/>
      <c r="C58" s="25"/>
      <c r="D58" s="25"/>
      <c r="E58" s="25"/>
      <c r="F58" s="73"/>
      <c r="G58" s="25"/>
      <c r="H58" s="25"/>
      <c r="I58" s="25"/>
    </row>
    <row r="59" spans="1:9">
      <c r="A59" s="25"/>
      <c r="B59" s="25"/>
      <c r="C59" s="25"/>
      <c r="D59" s="25"/>
      <c r="E59" s="25"/>
      <c r="F59" s="73"/>
      <c r="G59" s="25"/>
      <c r="H59" s="25"/>
      <c r="I59" s="25"/>
    </row>
    <row r="60" spans="1:9">
      <c r="A60" s="25"/>
      <c r="B60" s="25"/>
      <c r="C60" s="25"/>
      <c r="D60" s="25"/>
      <c r="E60" s="25"/>
      <c r="F60" s="73"/>
      <c r="G60" s="25"/>
      <c r="H60" s="25"/>
      <c r="I60" s="25"/>
    </row>
    <row r="61" spans="1:9">
      <c r="A61" s="25"/>
      <c r="B61" s="25"/>
      <c r="C61" s="25"/>
      <c r="D61" s="25"/>
      <c r="E61" s="25"/>
      <c r="F61" s="73"/>
      <c r="G61" s="25"/>
      <c r="H61" s="25"/>
      <c r="I61" s="25"/>
    </row>
    <row r="62" spans="1:9">
      <c r="A62" s="25"/>
      <c r="B62" s="25"/>
      <c r="C62" s="25"/>
      <c r="D62" s="25"/>
      <c r="E62" s="25"/>
      <c r="F62" s="73"/>
      <c r="G62" s="25"/>
      <c r="H62" s="25"/>
      <c r="I62" s="25"/>
    </row>
    <row r="63" spans="1:9">
      <c r="A63" s="25"/>
      <c r="B63" s="25"/>
      <c r="C63" s="25"/>
      <c r="D63" s="25"/>
      <c r="E63" s="25"/>
      <c r="F63" s="73"/>
      <c r="G63" s="25"/>
      <c r="H63" s="25"/>
      <c r="I63" s="25"/>
    </row>
    <row r="64" spans="1:9">
      <c r="A64" s="25"/>
      <c r="B64" s="25"/>
      <c r="C64" s="25"/>
      <c r="D64" s="25"/>
      <c r="E64" s="25"/>
      <c r="F64" s="73"/>
      <c r="G64" s="25"/>
      <c r="H64" s="25"/>
      <c r="I64" s="25"/>
    </row>
    <row r="65" spans="1:9">
      <c r="A65" s="25"/>
      <c r="B65" s="25"/>
      <c r="C65" s="25"/>
      <c r="D65" s="25"/>
      <c r="E65" s="25"/>
      <c r="F65" s="73"/>
      <c r="G65" s="25"/>
      <c r="H65" s="25"/>
      <c r="I65" s="25"/>
    </row>
    <row r="66" spans="1:9">
      <c r="A66" s="25"/>
      <c r="B66" s="25"/>
      <c r="C66" s="25"/>
      <c r="D66" s="25"/>
      <c r="E66" s="25"/>
      <c r="F66" s="73"/>
      <c r="G66" s="25"/>
      <c r="H66" s="25"/>
      <c r="I66" s="25"/>
    </row>
    <row r="67" spans="1:9">
      <c r="A67" s="25"/>
      <c r="B67" s="25"/>
      <c r="C67" s="25"/>
      <c r="D67" s="25"/>
      <c r="E67" s="25"/>
      <c r="F67" s="73"/>
      <c r="G67" s="25"/>
      <c r="H67" s="25"/>
      <c r="I67" s="25"/>
    </row>
    <row r="68" spans="1:9" ht="20.100000000000001" customHeight="1" thickBot="1">
      <c r="A68" s="182" t="s">
        <v>54</v>
      </c>
      <c r="B68" s="182"/>
      <c r="C68" s="27"/>
      <c r="D68" s="27"/>
      <c r="E68" s="27"/>
      <c r="F68" s="74"/>
      <c r="G68" s="27"/>
      <c r="H68" s="27"/>
      <c r="I68" s="27"/>
    </row>
    <row r="69" spans="1:9" ht="42" customHeight="1" thickBot="1">
      <c r="A69" s="29" t="s">
        <v>34</v>
      </c>
      <c r="B69" s="30" t="s">
        <v>35</v>
      </c>
      <c r="C69" s="30" t="s">
        <v>36</v>
      </c>
      <c r="D69" s="36" t="s">
        <v>37</v>
      </c>
      <c r="E69" s="30" t="s">
        <v>38</v>
      </c>
      <c r="F69" s="75" t="s">
        <v>39</v>
      </c>
      <c r="G69" s="30" t="s">
        <v>40</v>
      </c>
      <c r="H69" s="33"/>
      <c r="I69" s="33"/>
    </row>
    <row r="70" spans="1:9">
      <c r="A70" s="31" t="s">
        <v>58</v>
      </c>
      <c r="B70" s="76">
        <v>17000</v>
      </c>
      <c r="C70" s="76">
        <v>4000</v>
      </c>
      <c r="D70" s="31">
        <v>20</v>
      </c>
      <c r="E70" s="31">
        <v>10</v>
      </c>
      <c r="F70" s="76">
        <v>3</v>
      </c>
      <c r="G70" s="76">
        <v>68</v>
      </c>
      <c r="H70" s="31"/>
      <c r="I70" s="31"/>
    </row>
    <row r="71" spans="1:9">
      <c r="A71" s="31" t="s">
        <v>41</v>
      </c>
      <c r="B71" s="74">
        <v>2500</v>
      </c>
      <c r="C71" s="74">
        <v>600</v>
      </c>
      <c r="D71" s="27">
        <v>15</v>
      </c>
      <c r="E71" s="27">
        <v>10</v>
      </c>
      <c r="F71" s="74">
        <v>0.3</v>
      </c>
      <c r="G71" s="74">
        <v>13</v>
      </c>
      <c r="H71" s="27"/>
      <c r="I71" s="27"/>
    </row>
    <row r="72" spans="1:9">
      <c r="A72" s="31" t="s">
        <v>61</v>
      </c>
      <c r="B72" s="74">
        <v>2300</v>
      </c>
      <c r="C72" s="74">
        <v>500</v>
      </c>
      <c r="D72" s="27">
        <v>20</v>
      </c>
      <c r="E72" s="27">
        <v>4</v>
      </c>
      <c r="F72" s="74">
        <v>5.5</v>
      </c>
      <c r="G72" s="74">
        <v>28</v>
      </c>
      <c r="H72" s="27"/>
      <c r="I72" s="27"/>
    </row>
    <row r="73" spans="1:9">
      <c r="A73" s="31" t="s">
        <v>43</v>
      </c>
      <c r="B73" s="74">
        <v>9400</v>
      </c>
      <c r="C73" s="74">
        <v>1900</v>
      </c>
      <c r="D73" s="27">
        <v>20</v>
      </c>
      <c r="E73" s="27">
        <v>10</v>
      </c>
      <c r="F73" s="74">
        <v>9.5</v>
      </c>
      <c r="G73" s="74">
        <v>47</v>
      </c>
      <c r="H73" s="27"/>
      <c r="I73" s="27"/>
    </row>
    <row r="74" spans="1:9">
      <c r="A74" s="31" t="s">
        <v>44</v>
      </c>
      <c r="B74" s="74">
        <v>1100</v>
      </c>
      <c r="C74" s="74">
        <v>200</v>
      </c>
      <c r="D74" s="27">
        <v>20</v>
      </c>
      <c r="E74" s="27">
        <v>10</v>
      </c>
      <c r="F74" s="74">
        <v>0.1</v>
      </c>
      <c r="G74" s="74">
        <v>5</v>
      </c>
      <c r="H74" s="27"/>
      <c r="I74" s="27"/>
    </row>
    <row r="75" spans="1:9">
      <c r="A75" s="24" t="s">
        <v>45</v>
      </c>
      <c r="B75" s="77">
        <v>4450</v>
      </c>
      <c r="C75" s="77">
        <v>900</v>
      </c>
      <c r="D75" s="23">
        <v>15</v>
      </c>
      <c r="E75" s="23">
        <v>10</v>
      </c>
      <c r="F75" s="77">
        <v>0.2</v>
      </c>
      <c r="G75" s="77">
        <v>24</v>
      </c>
      <c r="H75" s="27"/>
      <c r="I75" s="27"/>
    </row>
    <row r="76" spans="1:9">
      <c r="A76" s="24" t="s">
        <v>46</v>
      </c>
      <c r="B76" s="77">
        <v>3000</v>
      </c>
      <c r="C76" s="77">
        <v>1500</v>
      </c>
      <c r="D76" s="23">
        <v>20</v>
      </c>
      <c r="E76" s="23">
        <v>10</v>
      </c>
      <c r="F76" s="77">
        <v>0.2</v>
      </c>
      <c r="G76" s="77">
        <v>8</v>
      </c>
      <c r="H76" s="27"/>
      <c r="I76" s="27"/>
    </row>
    <row r="77" spans="1:9">
      <c r="A77" s="24" t="s">
        <v>47</v>
      </c>
      <c r="B77" s="77">
        <v>2500</v>
      </c>
      <c r="C77" s="77">
        <v>600</v>
      </c>
      <c r="D77" s="23">
        <v>20</v>
      </c>
      <c r="E77" s="23">
        <v>5</v>
      </c>
      <c r="F77" s="77">
        <v>1.5</v>
      </c>
      <c r="G77" s="77">
        <v>21</v>
      </c>
      <c r="H77" s="27"/>
      <c r="I77" s="27"/>
    </row>
    <row r="78" spans="1:9">
      <c r="A78" s="24" t="s">
        <v>98</v>
      </c>
      <c r="B78" s="77">
        <v>1000</v>
      </c>
      <c r="C78" s="77">
        <v>0</v>
      </c>
      <c r="D78" s="23">
        <v>5</v>
      </c>
      <c r="E78" s="23">
        <v>7</v>
      </c>
      <c r="F78" s="77">
        <v>0</v>
      </c>
      <c r="G78" s="77">
        <v>29</v>
      </c>
      <c r="H78" s="27"/>
      <c r="I78" s="27"/>
    </row>
    <row r="79" spans="1:9">
      <c r="D79" s="5"/>
      <c r="F79" s="183" t="s">
        <v>111</v>
      </c>
      <c r="G79" s="183"/>
      <c r="H79" s="26"/>
      <c r="I79" s="27"/>
    </row>
    <row r="80" spans="1:9">
      <c r="A80" s="31"/>
      <c r="B80" s="27"/>
      <c r="C80" s="27"/>
      <c r="D80" s="27"/>
      <c r="E80" s="27"/>
      <c r="F80" s="74"/>
      <c r="G80" s="27"/>
      <c r="H80" s="27"/>
      <c r="I80" s="27"/>
    </row>
    <row r="81" spans="1:9">
      <c r="A81" s="31"/>
      <c r="B81" s="27"/>
      <c r="C81" s="27"/>
      <c r="D81" s="27"/>
      <c r="E81" s="27"/>
      <c r="F81" s="74"/>
      <c r="G81" s="27"/>
      <c r="H81" s="27"/>
      <c r="I81" s="27"/>
    </row>
    <row r="82" spans="1:9">
      <c r="A82" s="31"/>
      <c r="B82" s="27"/>
      <c r="C82" s="27"/>
      <c r="D82" s="27"/>
      <c r="E82" s="27"/>
      <c r="F82" s="74"/>
      <c r="G82" s="27"/>
      <c r="H82" s="27"/>
      <c r="I82" s="27"/>
    </row>
    <row r="83" spans="1:9">
      <c r="A83" s="27"/>
      <c r="B83" s="27"/>
      <c r="C83" s="27"/>
      <c r="D83" s="27"/>
      <c r="E83" s="27"/>
      <c r="F83" s="74"/>
      <c r="G83" s="27"/>
      <c r="H83" s="27"/>
      <c r="I83" s="27"/>
    </row>
    <row r="84" spans="1:9">
      <c r="A84" s="27"/>
      <c r="B84" s="27"/>
      <c r="C84" s="27"/>
      <c r="D84" s="27"/>
      <c r="E84" s="27"/>
      <c r="F84" s="74"/>
      <c r="G84" s="27"/>
      <c r="H84" s="27"/>
      <c r="I84" s="27"/>
    </row>
    <row r="85" spans="1:9">
      <c r="A85" s="27"/>
      <c r="B85" s="27"/>
      <c r="C85" s="27"/>
      <c r="D85" s="27"/>
      <c r="E85" s="27"/>
      <c r="F85" s="74"/>
      <c r="G85" s="27"/>
      <c r="H85" s="27"/>
      <c r="I85" s="27"/>
    </row>
    <row r="86" spans="1:9">
      <c r="A86" s="27"/>
      <c r="B86" s="27"/>
      <c r="C86" s="27"/>
      <c r="D86" s="27"/>
      <c r="E86" s="27"/>
      <c r="F86" s="74"/>
      <c r="G86" s="27"/>
      <c r="H86" s="27"/>
      <c r="I86" s="27"/>
    </row>
    <row r="87" spans="1:9">
      <c r="A87" s="27"/>
      <c r="B87" s="27"/>
      <c r="C87" s="27"/>
      <c r="D87" s="27"/>
      <c r="E87" s="27"/>
      <c r="F87" s="74"/>
      <c r="G87" s="27"/>
      <c r="H87" s="27"/>
      <c r="I87" s="27"/>
    </row>
    <row r="88" spans="1:9">
      <c r="A88" s="27"/>
      <c r="B88" s="27"/>
      <c r="C88" s="27"/>
      <c r="D88" s="27"/>
      <c r="E88" s="27"/>
      <c r="F88" s="74"/>
      <c r="G88" s="27"/>
      <c r="H88" s="27"/>
      <c r="I88" s="27"/>
    </row>
    <row r="89" spans="1:9">
      <c r="A89" s="27"/>
      <c r="B89" s="27"/>
      <c r="C89" s="27"/>
      <c r="D89" s="27"/>
      <c r="E89" s="27"/>
      <c r="F89" s="74"/>
      <c r="G89" s="27"/>
      <c r="H89" s="27"/>
      <c r="I89" s="27"/>
    </row>
    <row r="90" spans="1:9">
      <c r="A90" s="27"/>
      <c r="B90" s="27"/>
      <c r="C90" s="27"/>
      <c r="D90" s="27"/>
      <c r="E90" s="27"/>
      <c r="F90" s="74"/>
      <c r="G90" s="27"/>
      <c r="H90" s="27"/>
      <c r="I90" s="27"/>
    </row>
  </sheetData>
  <sheetProtection password="E07E" sheet="1" objects="1" scenarios="1"/>
  <mergeCells count="2">
    <mergeCell ref="A68:B68"/>
    <mergeCell ref="F79:G79"/>
  </mergeCells>
  <phoneticPr fontId="4" type="noConversion"/>
  <conditionalFormatting sqref="F28">
    <cfRule type="cellIs" dxfId="7" priority="3" operator="equal">
      <formula>0</formula>
    </cfRule>
  </conditionalFormatting>
  <conditionalFormatting sqref="F35:F39">
    <cfRule type="cellIs" dxfId="6" priority="1" operator="equal">
      <formula>0</formula>
    </cfRule>
  </conditionalFormatting>
  <pageMargins left="0.25" right="0.25" top="0.75" bottom="0.75" header="0.3" footer="0.3"/>
  <pageSetup scale="96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7:X92"/>
  <sheetViews>
    <sheetView showGridLines="0" showRowColHeaders="0" zoomScale="150" zoomScaleNormal="150" zoomScalePageLayoutView="150" workbookViewId="0">
      <selection activeCell="H21" sqref="H21"/>
    </sheetView>
  </sheetViews>
  <sheetFormatPr defaultColWidth="11" defaultRowHeight="15.75"/>
  <cols>
    <col min="1" max="1" width="21.5" customWidth="1"/>
    <col min="2" max="2" width="9.125" style="5" customWidth="1"/>
    <col min="3" max="3" width="9.875" style="39" customWidth="1"/>
    <col min="4" max="4" width="9.875" customWidth="1"/>
    <col min="5" max="5" width="12.375" customWidth="1"/>
    <col min="6" max="6" width="19.625" customWidth="1"/>
  </cols>
  <sheetData>
    <row r="7" spans="1:17" s="1" customFormat="1">
      <c r="B7" s="2" t="s">
        <v>0</v>
      </c>
      <c r="C7" s="40" t="s">
        <v>1</v>
      </c>
      <c r="D7" s="1" t="s">
        <v>2</v>
      </c>
      <c r="E7" s="1" t="s">
        <v>55</v>
      </c>
      <c r="F7" s="1" t="s">
        <v>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9" spans="1:17" s="3" customFormat="1" ht="18.75">
      <c r="A9" s="3" t="s">
        <v>3</v>
      </c>
      <c r="B9" s="4"/>
      <c r="C9" s="41"/>
    </row>
    <row r="10" spans="1:17">
      <c r="A10" s="8" t="s">
        <v>73</v>
      </c>
      <c r="B10" s="5" t="s">
        <v>59</v>
      </c>
      <c r="C10" s="113">
        <v>300</v>
      </c>
      <c r="D10" s="111">
        <v>40</v>
      </c>
      <c r="E10" s="111">
        <v>12000</v>
      </c>
      <c r="F10" s="133"/>
    </row>
    <row r="11" spans="1:17">
      <c r="C11" s="113"/>
      <c r="D11" s="111"/>
      <c r="E11" s="111"/>
      <c r="F11" s="134"/>
    </row>
    <row r="12" spans="1:17" s="3" customFormat="1" ht="18.75">
      <c r="A12" s="7" t="s">
        <v>4</v>
      </c>
      <c r="B12" s="4"/>
      <c r="C12" s="122"/>
      <c r="D12" s="123"/>
      <c r="E12" s="123"/>
      <c r="F12" s="162"/>
    </row>
    <row r="13" spans="1:17" s="3" customFormat="1" ht="18.75">
      <c r="A13" s="7"/>
      <c r="B13" s="4"/>
      <c r="C13" s="122"/>
      <c r="D13" s="123"/>
      <c r="E13" s="123"/>
      <c r="F13" s="162"/>
    </row>
    <row r="14" spans="1:17">
      <c r="A14" s="8" t="s">
        <v>5</v>
      </c>
      <c r="B14" s="5" t="s">
        <v>6</v>
      </c>
      <c r="C14" s="113">
        <v>1</v>
      </c>
      <c r="D14" s="111">
        <v>80</v>
      </c>
      <c r="E14" s="111">
        <v>80</v>
      </c>
      <c r="F14" s="133"/>
    </row>
    <row r="15" spans="1:17">
      <c r="A15" s="8" t="s">
        <v>31</v>
      </c>
      <c r="B15" s="5" t="s">
        <v>32</v>
      </c>
      <c r="C15" s="113">
        <v>12</v>
      </c>
      <c r="D15" s="111">
        <v>35</v>
      </c>
      <c r="E15" s="111">
        <v>420</v>
      </c>
      <c r="F15" s="138"/>
    </row>
    <row r="16" spans="1:17">
      <c r="A16" s="8" t="s">
        <v>7</v>
      </c>
      <c r="B16" s="5" t="s">
        <v>8</v>
      </c>
      <c r="C16" s="113">
        <v>1</v>
      </c>
      <c r="D16" s="111">
        <v>40</v>
      </c>
      <c r="E16" s="111">
        <v>40</v>
      </c>
      <c r="F16" s="135"/>
    </row>
    <row r="17" spans="1:15">
      <c r="A17" s="8" t="s">
        <v>9</v>
      </c>
      <c r="B17" s="5" t="s">
        <v>6</v>
      </c>
      <c r="C17" s="113">
        <v>1</v>
      </c>
      <c r="D17" s="111">
        <v>80</v>
      </c>
      <c r="E17" s="111">
        <v>80</v>
      </c>
      <c r="F17" s="138"/>
    </row>
    <row r="18" spans="1:15">
      <c r="A18" s="8" t="s">
        <v>10</v>
      </c>
      <c r="B18" s="5" t="s">
        <v>8</v>
      </c>
      <c r="C18" s="113">
        <v>0.33</v>
      </c>
      <c r="D18" s="111">
        <v>40</v>
      </c>
      <c r="E18" s="111">
        <v>13</v>
      </c>
      <c r="F18" s="135"/>
    </row>
    <row r="19" spans="1:15">
      <c r="A19" s="8" t="s">
        <v>11</v>
      </c>
      <c r="B19" s="5" t="s">
        <v>12</v>
      </c>
      <c r="C19" s="113">
        <v>0</v>
      </c>
      <c r="D19" s="111">
        <v>0</v>
      </c>
      <c r="E19" s="111">
        <v>0</v>
      </c>
      <c r="F19" s="135"/>
    </row>
    <row r="20" spans="1:15">
      <c r="A20" s="8" t="s">
        <v>13</v>
      </c>
      <c r="B20" s="5" t="s">
        <v>14</v>
      </c>
      <c r="C20" s="113">
        <v>40</v>
      </c>
      <c r="D20" s="111">
        <v>4</v>
      </c>
      <c r="E20" s="111">
        <v>160</v>
      </c>
      <c r="F20" s="138"/>
    </row>
    <row r="21" spans="1:15">
      <c r="A21" s="8" t="s">
        <v>68</v>
      </c>
      <c r="B21" s="5" t="s">
        <v>15</v>
      </c>
      <c r="C21" s="113">
        <v>300</v>
      </c>
      <c r="D21" s="111">
        <v>1.5</v>
      </c>
      <c r="E21" s="111">
        <v>450</v>
      </c>
      <c r="F21" s="135"/>
    </row>
    <row r="22" spans="1:15">
      <c r="A22" s="8" t="s">
        <v>16</v>
      </c>
      <c r="B22" s="5" t="s">
        <v>17</v>
      </c>
      <c r="C22" s="113">
        <v>60</v>
      </c>
      <c r="D22" s="111">
        <v>10</v>
      </c>
      <c r="E22" s="111">
        <v>600</v>
      </c>
      <c r="F22" s="138"/>
    </row>
    <row r="23" spans="1:15">
      <c r="A23" s="8" t="s">
        <v>18</v>
      </c>
      <c r="B23" s="5" t="s">
        <v>6</v>
      </c>
      <c r="C23" s="113">
        <v>1</v>
      </c>
      <c r="D23" s="111">
        <v>1070</v>
      </c>
      <c r="E23" s="111">
        <v>1070</v>
      </c>
      <c r="F23" s="135"/>
    </row>
    <row r="24" spans="1:15">
      <c r="A24" s="8" t="s">
        <v>103</v>
      </c>
      <c r="B24" s="5" t="s">
        <v>6</v>
      </c>
      <c r="C24" s="113">
        <v>1</v>
      </c>
      <c r="D24" s="111">
        <v>200</v>
      </c>
      <c r="E24" s="111">
        <v>200</v>
      </c>
      <c r="F24" s="133"/>
    </row>
    <row r="25" spans="1:15">
      <c r="A25" s="8" t="s">
        <v>100</v>
      </c>
      <c r="C25" s="113"/>
      <c r="D25" s="124"/>
      <c r="E25" s="124"/>
      <c r="F25" s="133"/>
    </row>
    <row r="26" spans="1:15">
      <c r="C26" s="113"/>
      <c r="D26" s="124"/>
      <c r="E26" s="124"/>
      <c r="F26" s="134"/>
    </row>
    <row r="27" spans="1:15" s="3" customFormat="1" ht="18.75">
      <c r="B27" s="4"/>
      <c r="C27" s="122"/>
      <c r="D27" s="163"/>
      <c r="E27" s="152"/>
      <c r="F27" s="146"/>
    </row>
    <row r="28" spans="1:15" s="6" customFormat="1">
      <c r="A28" s="11" t="s">
        <v>20</v>
      </c>
      <c r="B28" s="12"/>
      <c r="C28" s="153"/>
      <c r="D28" s="136"/>
      <c r="E28" s="67">
        <v>3113</v>
      </c>
      <c r="F28" s="169">
        <f>F14+F15+F16+F17+F18+F19+F20+F21+F22+F23+F24+F25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C29" s="113"/>
      <c r="D29" s="124"/>
      <c r="E29" s="124"/>
      <c r="F29" s="134"/>
    </row>
    <row r="30" spans="1:15">
      <c r="A30" s="13" t="s">
        <v>94</v>
      </c>
      <c r="C30" s="113"/>
      <c r="D30" s="124"/>
      <c r="E30" s="124"/>
      <c r="F30" s="134"/>
    </row>
    <row r="31" spans="1:15">
      <c r="A31" s="8" t="s">
        <v>95</v>
      </c>
      <c r="B31" s="5" t="s">
        <v>6</v>
      </c>
      <c r="C31" s="113">
        <v>1</v>
      </c>
      <c r="D31" s="111">
        <v>1025</v>
      </c>
      <c r="E31" s="111">
        <v>1025</v>
      </c>
      <c r="F31" s="133"/>
    </row>
    <row r="32" spans="1:15">
      <c r="A32" s="8" t="s">
        <v>96</v>
      </c>
      <c r="B32" s="5" t="s">
        <v>6</v>
      </c>
      <c r="C32" s="113">
        <v>1</v>
      </c>
      <c r="D32" s="111">
        <v>80</v>
      </c>
      <c r="E32" s="111">
        <v>80</v>
      </c>
      <c r="F32" s="134"/>
    </row>
    <row r="33" spans="1:24">
      <c r="A33" s="8" t="s">
        <v>97</v>
      </c>
      <c r="B33" s="5" t="s">
        <v>6</v>
      </c>
      <c r="C33" s="113">
        <v>1</v>
      </c>
      <c r="D33" s="111">
        <v>50</v>
      </c>
      <c r="E33" s="111">
        <v>50</v>
      </c>
      <c r="F33" s="135"/>
    </row>
    <row r="34" spans="1:24">
      <c r="C34" s="113"/>
      <c r="D34" s="111"/>
      <c r="E34" s="114"/>
      <c r="F34" s="133"/>
    </row>
    <row r="35" spans="1:24">
      <c r="A35" t="s">
        <v>25</v>
      </c>
      <c r="C35" s="113"/>
      <c r="D35" s="111"/>
      <c r="E35" s="111">
        <f>SUM(E31:E34)</f>
        <v>1155</v>
      </c>
      <c r="F35" s="141">
        <f>F31+F32+F33</f>
        <v>0</v>
      </c>
    </row>
    <row r="36" spans="1:24" ht="16.5" thickBot="1">
      <c r="A36" s="9"/>
      <c r="B36" s="16"/>
      <c r="C36" s="161"/>
      <c r="D36" s="137"/>
      <c r="E36" s="137"/>
      <c r="F36" s="142"/>
    </row>
    <row r="37" spans="1:24" s="17" customFormat="1" ht="24" customHeight="1" thickTop="1" thickBot="1">
      <c r="A37" s="17" t="s">
        <v>26</v>
      </c>
      <c r="B37" s="18"/>
      <c r="C37" s="131"/>
      <c r="D37" s="139"/>
      <c r="E37" s="139">
        <f>E28+E35</f>
        <v>4268</v>
      </c>
      <c r="F37" s="143">
        <f>F28+F35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6.5" thickTop="1">
      <c r="A38" t="s">
        <v>27</v>
      </c>
      <c r="C38" s="59"/>
      <c r="D38" s="124"/>
      <c r="E38" s="124">
        <f>E10-E28</f>
        <v>8887</v>
      </c>
      <c r="F38" s="144">
        <f>F10-F28</f>
        <v>0</v>
      </c>
    </row>
    <row r="39" spans="1:24" s="10" customFormat="1" ht="21.95" customHeight="1">
      <c r="A39" s="10" t="s">
        <v>28</v>
      </c>
      <c r="B39" s="19"/>
      <c r="C39" s="132"/>
      <c r="D39" s="140"/>
      <c r="E39" s="140">
        <v>7732</v>
      </c>
      <c r="F39" s="145">
        <f>F10-F37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4" s="14" customFormat="1">
      <c r="B40" s="15"/>
      <c r="C40" s="45"/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4" s="9" customFormat="1">
      <c r="B41" s="16"/>
      <c r="C41" s="42"/>
      <c r="F41" s="21"/>
    </row>
    <row r="42" spans="1:24" s="9" customFormat="1">
      <c r="B42" s="16"/>
      <c r="C42" s="42"/>
      <c r="F42" s="21"/>
    </row>
    <row r="48" spans="1:24">
      <c r="A48" t="s">
        <v>53</v>
      </c>
    </row>
    <row r="49" spans="1:9">
      <c r="A49" s="25"/>
      <c r="B49" s="25"/>
      <c r="C49" s="46"/>
      <c r="D49" s="25"/>
      <c r="E49" s="25"/>
      <c r="F49" s="26"/>
      <c r="G49" s="25"/>
      <c r="H49" s="25"/>
      <c r="I49" s="25"/>
    </row>
    <row r="50" spans="1:9">
      <c r="A50" s="25"/>
      <c r="B50" s="25"/>
      <c r="C50" s="46"/>
      <c r="D50" s="25"/>
      <c r="E50" s="25"/>
      <c r="F50" s="26"/>
      <c r="G50" s="25"/>
      <c r="H50" s="25"/>
      <c r="I50" s="25"/>
    </row>
    <row r="51" spans="1:9">
      <c r="A51" s="25"/>
      <c r="B51" s="25"/>
      <c r="C51" s="46"/>
      <c r="D51" s="25"/>
      <c r="E51" s="25"/>
      <c r="F51" s="26"/>
      <c r="G51" s="25"/>
      <c r="H51" s="25"/>
      <c r="I51" s="25"/>
    </row>
    <row r="52" spans="1:9">
      <c r="A52" s="25"/>
      <c r="B52" s="25"/>
      <c r="C52" s="46"/>
      <c r="D52" s="25"/>
      <c r="E52" s="25"/>
      <c r="F52" s="26"/>
      <c r="G52" s="25"/>
      <c r="H52" s="25"/>
      <c r="I52" s="25"/>
    </row>
    <row r="53" spans="1:9">
      <c r="A53" s="25"/>
      <c r="B53" s="25"/>
      <c r="C53" s="46"/>
      <c r="D53" s="25"/>
      <c r="E53" s="25"/>
      <c r="F53" s="26"/>
      <c r="G53" s="25"/>
      <c r="H53" s="25"/>
      <c r="I53" s="25"/>
    </row>
    <row r="54" spans="1:9">
      <c r="A54" s="25"/>
      <c r="B54" s="25"/>
      <c r="C54" s="46"/>
      <c r="D54" s="25"/>
      <c r="E54" s="25"/>
      <c r="F54" s="26"/>
      <c r="G54" s="25"/>
      <c r="H54" s="25"/>
      <c r="I54" s="25"/>
    </row>
    <row r="55" spans="1:9">
      <c r="A55" s="25"/>
      <c r="B55" s="25"/>
      <c r="C55" s="46"/>
      <c r="D55" s="25"/>
      <c r="E55" s="25"/>
      <c r="F55" s="26"/>
      <c r="G55" s="25"/>
      <c r="H55" s="25"/>
      <c r="I55" s="25"/>
    </row>
    <row r="56" spans="1:9">
      <c r="A56" s="25"/>
      <c r="B56" s="25"/>
      <c r="C56" s="46"/>
      <c r="D56" s="25"/>
      <c r="E56" s="25"/>
      <c r="F56" s="26"/>
      <c r="G56" s="25"/>
      <c r="H56" s="25"/>
      <c r="I56" s="25"/>
    </row>
    <row r="57" spans="1:9">
      <c r="A57" s="25"/>
      <c r="B57" s="25"/>
      <c r="C57" s="46"/>
      <c r="D57" s="25"/>
      <c r="E57" s="25"/>
      <c r="F57" s="26"/>
      <c r="G57" s="25"/>
      <c r="H57" s="25"/>
      <c r="I57" s="25"/>
    </row>
    <row r="58" spans="1:9">
      <c r="A58" s="25"/>
      <c r="B58" s="25"/>
      <c r="C58" s="46"/>
      <c r="D58" s="25"/>
      <c r="E58" s="25"/>
      <c r="F58" s="26"/>
      <c r="G58" s="25"/>
      <c r="H58" s="25"/>
      <c r="I58" s="25"/>
    </row>
    <row r="59" spans="1:9">
      <c r="A59" s="25"/>
      <c r="B59" s="25"/>
      <c r="C59" s="46"/>
      <c r="D59" s="25"/>
      <c r="E59" s="25"/>
      <c r="F59" s="26"/>
      <c r="G59" s="25"/>
      <c r="H59" s="25"/>
      <c r="I59" s="25"/>
    </row>
    <row r="60" spans="1:9">
      <c r="A60" s="25"/>
      <c r="B60" s="25"/>
      <c r="C60" s="46"/>
      <c r="D60" s="25"/>
      <c r="E60" s="25"/>
      <c r="F60" s="26"/>
      <c r="G60" s="25"/>
      <c r="H60" s="25"/>
      <c r="I60" s="25"/>
    </row>
    <row r="61" spans="1:9">
      <c r="A61" s="25"/>
      <c r="B61" s="25"/>
      <c r="C61" s="46"/>
      <c r="D61" s="25"/>
      <c r="E61" s="25"/>
      <c r="F61" s="26"/>
      <c r="G61" s="25"/>
      <c r="H61" s="25"/>
      <c r="I61" s="25"/>
    </row>
    <row r="62" spans="1:9">
      <c r="A62" s="25"/>
      <c r="B62" s="25"/>
      <c r="C62" s="46"/>
      <c r="D62" s="25"/>
      <c r="E62" s="25"/>
      <c r="F62" s="26"/>
      <c r="G62" s="25"/>
      <c r="H62" s="25"/>
      <c r="I62" s="25"/>
    </row>
    <row r="63" spans="1:9">
      <c r="A63" s="25"/>
      <c r="B63" s="25"/>
      <c r="C63" s="46"/>
      <c r="D63" s="25"/>
      <c r="E63" s="25"/>
      <c r="F63" s="26"/>
      <c r="G63" s="25"/>
      <c r="H63" s="25"/>
      <c r="I63" s="25"/>
    </row>
    <row r="64" spans="1:9">
      <c r="A64" s="25"/>
      <c r="B64" s="25"/>
      <c r="C64" s="46"/>
      <c r="D64" s="25"/>
      <c r="E64" s="25"/>
      <c r="F64" s="26"/>
      <c r="G64" s="25"/>
      <c r="H64" s="25"/>
      <c r="I64" s="25"/>
    </row>
    <row r="65" spans="1:9">
      <c r="A65" s="25"/>
      <c r="B65" s="25"/>
      <c r="C65" s="46"/>
      <c r="D65" s="25"/>
      <c r="E65" s="25"/>
      <c r="F65" s="26"/>
      <c r="G65" s="25"/>
      <c r="H65" s="25"/>
      <c r="I65" s="25"/>
    </row>
    <row r="66" spans="1:9">
      <c r="A66" s="25"/>
      <c r="B66" s="25"/>
      <c r="C66" s="46"/>
      <c r="D66" s="25"/>
      <c r="E66" s="25"/>
      <c r="F66" s="26"/>
      <c r="G66" s="25"/>
      <c r="H66" s="25"/>
      <c r="I66" s="25"/>
    </row>
    <row r="67" spans="1:9">
      <c r="A67" s="25"/>
      <c r="B67" s="25"/>
      <c r="C67" s="46"/>
      <c r="D67" s="25"/>
      <c r="E67" s="25"/>
      <c r="F67" s="26"/>
      <c r="G67" s="25"/>
      <c r="H67" s="25"/>
      <c r="I67" s="25"/>
    </row>
    <row r="68" spans="1:9">
      <c r="A68" s="25"/>
      <c r="B68" s="25"/>
      <c r="C68" s="46"/>
      <c r="D68" s="25"/>
      <c r="E68" s="25"/>
      <c r="F68" s="26"/>
      <c r="G68" s="25"/>
      <c r="H68" s="25"/>
      <c r="I68" s="25"/>
    </row>
    <row r="69" spans="1:9">
      <c r="A69" s="25"/>
      <c r="B69" s="25"/>
      <c r="C69" s="46"/>
      <c r="D69" s="25"/>
      <c r="E69" s="25"/>
      <c r="F69" s="26"/>
      <c r="G69" s="25"/>
      <c r="H69" s="25"/>
      <c r="I69" s="25"/>
    </row>
    <row r="70" spans="1:9" ht="20.100000000000001" customHeight="1" thickBot="1">
      <c r="A70" s="182" t="s">
        <v>54</v>
      </c>
      <c r="B70" s="182"/>
      <c r="C70" s="47"/>
      <c r="D70" s="27"/>
      <c r="E70" s="27"/>
      <c r="F70" s="28"/>
      <c r="G70" s="27"/>
      <c r="H70" s="27"/>
      <c r="I70" s="27"/>
    </row>
    <row r="71" spans="1:9" ht="42" customHeight="1" thickBot="1">
      <c r="A71" s="29" t="s">
        <v>34</v>
      </c>
      <c r="B71" s="30" t="s">
        <v>35</v>
      </c>
      <c r="C71" s="30" t="s">
        <v>36</v>
      </c>
      <c r="D71" s="36" t="s">
        <v>37</v>
      </c>
      <c r="E71" s="30" t="s">
        <v>38</v>
      </c>
      <c r="F71" s="30" t="s">
        <v>39</v>
      </c>
      <c r="G71" s="30" t="s">
        <v>40</v>
      </c>
      <c r="H71" s="33"/>
      <c r="I71" s="33"/>
    </row>
    <row r="72" spans="1:9">
      <c r="A72" s="31" t="s">
        <v>58</v>
      </c>
      <c r="B72" s="76">
        <v>17000</v>
      </c>
      <c r="C72" s="115">
        <v>4000</v>
      </c>
      <c r="D72" s="31">
        <v>20</v>
      </c>
      <c r="E72" s="31">
        <v>10</v>
      </c>
      <c r="F72" s="76">
        <v>3</v>
      </c>
      <c r="G72" s="76">
        <v>68</v>
      </c>
      <c r="H72" s="31"/>
      <c r="I72" s="31"/>
    </row>
    <row r="73" spans="1:9">
      <c r="A73" s="31" t="s">
        <v>41</v>
      </c>
      <c r="B73" s="74">
        <v>2500</v>
      </c>
      <c r="C73" s="116">
        <v>600</v>
      </c>
      <c r="D73" s="27">
        <v>15</v>
      </c>
      <c r="E73" s="27">
        <v>10</v>
      </c>
      <c r="F73" s="74">
        <v>0.3</v>
      </c>
      <c r="G73" s="74">
        <v>13</v>
      </c>
      <c r="H73" s="27"/>
      <c r="I73" s="27"/>
    </row>
    <row r="74" spans="1:9">
      <c r="A74" s="31" t="s">
        <v>42</v>
      </c>
      <c r="B74" s="74">
        <v>2600</v>
      </c>
      <c r="C74" s="116">
        <v>600</v>
      </c>
      <c r="D74" s="27">
        <v>20</v>
      </c>
      <c r="E74" s="27">
        <v>4</v>
      </c>
      <c r="F74" s="74">
        <v>0.2</v>
      </c>
      <c r="G74" s="74">
        <v>25</v>
      </c>
      <c r="H74" s="27"/>
      <c r="I74" s="27"/>
    </row>
    <row r="75" spans="1:9">
      <c r="A75" s="31" t="s">
        <v>43</v>
      </c>
      <c r="B75" s="74">
        <v>9400</v>
      </c>
      <c r="C75" s="116">
        <v>1900</v>
      </c>
      <c r="D75" s="27">
        <v>20</v>
      </c>
      <c r="E75" s="27">
        <v>10</v>
      </c>
      <c r="F75" s="74">
        <v>9.5</v>
      </c>
      <c r="G75" s="74">
        <v>47</v>
      </c>
      <c r="H75" s="27"/>
      <c r="I75" s="27"/>
    </row>
    <row r="76" spans="1:9">
      <c r="A76" s="31" t="s">
        <v>44</v>
      </c>
      <c r="B76" s="74">
        <v>1100</v>
      </c>
      <c r="C76" s="116">
        <v>200</v>
      </c>
      <c r="D76" s="27">
        <v>20</v>
      </c>
      <c r="E76" s="27">
        <v>10</v>
      </c>
      <c r="F76" s="74">
        <v>0.1</v>
      </c>
      <c r="G76" s="74">
        <v>5</v>
      </c>
      <c r="H76" s="27"/>
      <c r="I76" s="27"/>
    </row>
    <row r="77" spans="1:9">
      <c r="A77" s="24" t="s">
        <v>45</v>
      </c>
      <c r="B77" s="77">
        <v>4450</v>
      </c>
      <c r="C77" s="117">
        <v>900</v>
      </c>
      <c r="D77" s="23">
        <v>15</v>
      </c>
      <c r="E77" s="23">
        <v>10</v>
      </c>
      <c r="F77" s="77">
        <v>0.2</v>
      </c>
      <c r="G77" s="77">
        <v>24</v>
      </c>
      <c r="H77" s="27"/>
      <c r="I77" s="27"/>
    </row>
    <row r="78" spans="1:9">
      <c r="A78" s="24" t="s">
        <v>46</v>
      </c>
      <c r="B78" s="77">
        <v>3000</v>
      </c>
      <c r="C78" s="117">
        <v>1500</v>
      </c>
      <c r="D78" s="23">
        <v>20</v>
      </c>
      <c r="E78" s="23">
        <v>10</v>
      </c>
      <c r="F78" s="77">
        <v>0.2</v>
      </c>
      <c r="G78" s="77">
        <v>8</v>
      </c>
      <c r="H78" s="27"/>
      <c r="I78" s="27"/>
    </row>
    <row r="79" spans="1:9">
      <c r="A79" s="24" t="s">
        <v>69</v>
      </c>
      <c r="B79" s="77">
        <v>30000</v>
      </c>
      <c r="C79" s="117">
        <v>6000</v>
      </c>
      <c r="D79" s="23">
        <v>15</v>
      </c>
      <c r="E79" s="23">
        <v>2</v>
      </c>
      <c r="F79" s="77">
        <v>6</v>
      </c>
      <c r="G79" s="77">
        <v>806</v>
      </c>
      <c r="H79" s="27"/>
      <c r="I79" s="27"/>
    </row>
    <row r="80" spans="1:9">
      <c r="A80" s="24" t="s">
        <v>98</v>
      </c>
      <c r="B80" s="77">
        <v>1000</v>
      </c>
      <c r="C80" s="117">
        <v>0</v>
      </c>
      <c r="D80" s="23">
        <v>5</v>
      </c>
      <c r="E80" s="23">
        <v>7</v>
      </c>
      <c r="F80" s="77">
        <v>0</v>
      </c>
      <c r="G80" s="77">
        <v>29</v>
      </c>
      <c r="H80" s="27"/>
      <c r="I80" s="27"/>
    </row>
    <row r="81" spans="1:9">
      <c r="D81" s="5"/>
      <c r="F81" s="183" t="s">
        <v>110</v>
      </c>
      <c r="G81" s="183"/>
      <c r="H81" s="26"/>
      <c r="I81" s="27"/>
    </row>
    <row r="82" spans="1:9">
      <c r="A82" s="31"/>
      <c r="B82" s="27"/>
      <c r="C82" s="47"/>
      <c r="D82" s="27"/>
      <c r="E82" s="27"/>
      <c r="F82" s="28"/>
      <c r="G82" s="27"/>
      <c r="H82" s="27"/>
      <c r="I82" s="27"/>
    </row>
    <row r="83" spans="1:9">
      <c r="A83" s="31"/>
      <c r="B83" s="27"/>
      <c r="C83" s="47"/>
      <c r="D83" s="27"/>
      <c r="E83" s="27"/>
      <c r="F83" s="28"/>
      <c r="G83" s="27"/>
      <c r="H83" s="27"/>
      <c r="I83" s="27"/>
    </row>
    <row r="84" spans="1:9">
      <c r="A84" s="31"/>
      <c r="B84" s="27"/>
      <c r="C84" s="47"/>
      <c r="D84" s="27"/>
      <c r="E84" s="27"/>
      <c r="F84" s="28"/>
      <c r="G84" s="27"/>
      <c r="H84" s="27"/>
      <c r="I84" s="27"/>
    </row>
    <row r="85" spans="1:9">
      <c r="A85" s="27"/>
      <c r="B85" s="27"/>
      <c r="C85" s="47"/>
      <c r="D85" s="27"/>
      <c r="E85" s="27"/>
      <c r="F85" s="28"/>
      <c r="G85" s="27"/>
      <c r="H85" s="27"/>
      <c r="I85" s="27"/>
    </row>
    <row r="86" spans="1:9">
      <c r="A86" s="27"/>
      <c r="B86" s="27"/>
      <c r="C86" s="47"/>
      <c r="D86" s="27"/>
      <c r="E86" s="27"/>
      <c r="F86" s="28"/>
      <c r="G86" s="27"/>
      <c r="H86" s="27"/>
      <c r="I86" s="27"/>
    </row>
    <row r="87" spans="1:9">
      <c r="A87" s="27"/>
      <c r="B87" s="27"/>
      <c r="C87" s="47"/>
      <c r="D87" s="27"/>
      <c r="E87" s="27"/>
      <c r="F87" s="28"/>
      <c r="G87" s="27"/>
      <c r="H87" s="27"/>
      <c r="I87" s="27"/>
    </row>
    <row r="88" spans="1:9">
      <c r="A88" s="27"/>
      <c r="B88" s="27"/>
      <c r="C88" s="47"/>
      <c r="D88" s="27"/>
      <c r="E88" s="27"/>
      <c r="F88" s="28"/>
      <c r="G88" s="27"/>
      <c r="H88" s="27"/>
      <c r="I88" s="27"/>
    </row>
    <row r="89" spans="1:9">
      <c r="A89" s="27"/>
      <c r="B89" s="27"/>
      <c r="C89" s="47"/>
      <c r="D89" s="27"/>
      <c r="E89" s="27"/>
      <c r="F89" s="28"/>
      <c r="G89" s="27"/>
      <c r="H89" s="27"/>
      <c r="I89" s="27"/>
    </row>
    <row r="90" spans="1:9">
      <c r="A90" s="27"/>
      <c r="B90" s="27"/>
      <c r="C90" s="47"/>
      <c r="D90" s="27"/>
      <c r="E90" s="27"/>
      <c r="F90" s="28"/>
      <c r="G90" s="27"/>
      <c r="H90" s="27"/>
      <c r="I90" s="27"/>
    </row>
    <row r="91" spans="1:9">
      <c r="A91" s="27"/>
      <c r="B91" s="27"/>
      <c r="C91" s="47"/>
      <c r="D91" s="27"/>
      <c r="E91" s="27"/>
      <c r="F91" s="28"/>
      <c r="G91" s="27"/>
      <c r="H91" s="27"/>
      <c r="I91" s="27"/>
    </row>
    <row r="92" spans="1:9">
      <c r="A92" s="27"/>
      <c r="B92" s="27"/>
      <c r="C92" s="47"/>
      <c r="D92" s="27"/>
      <c r="E92" s="27"/>
      <c r="F92" s="28"/>
      <c r="G92" s="27"/>
      <c r="H92" s="27"/>
      <c r="I92" s="27"/>
    </row>
  </sheetData>
  <sheetProtection password="E07E" sheet="1" objects="1" scenarios="1"/>
  <mergeCells count="2">
    <mergeCell ref="A70:B70"/>
    <mergeCell ref="F81:G81"/>
  </mergeCells>
  <phoneticPr fontId="4" type="noConversion"/>
  <conditionalFormatting sqref="F35:F39">
    <cfRule type="cellIs" dxfId="5" priority="2" operator="equal">
      <formula>0</formula>
    </cfRule>
  </conditionalFormatting>
  <conditionalFormatting sqref="F28">
    <cfRule type="cellIs" dxfId="4" priority="1" operator="equal">
      <formula>0</formula>
    </cfRule>
  </conditionalFormatting>
  <pageMargins left="0.25" right="0.25" top="0.75" bottom="0.75" header="0.01" footer="0.3"/>
  <pageSetup scale="94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6"/>
    <pageSetUpPr fitToPage="1"/>
  </sheetPr>
  <dimension ref="A6:AN95"/>
  <sheetViews>
    <sheetView showGridLines="0" showRowColHeaders="0" zoomScale="150" zoomScaleNormal="150" zoomScalePageLayoutView="150" workbookViewId="0">
      <selection activeCell="H21" sqref="H21"/>
    </sheetView>
  </sheetViews>
  <sheetFormatPr defaultColWidth="11" defaultRowHeight="15.75"/>
  <cols>
    <col min="1" max="1" width="28.5" customWidth="1"/>
    <col min="2" max="2" width="9.125" style="5" customWidth="1"/>
    <col min="3" max="3" width="9.875" customWidth="1"/>
    <col min="4" max="4" width="10.375" customWidth="1"/>
    <col min="5" max="5" width="12.375" customWidth="1"/>
    <col min="6" max="6" width="12.5" style="61" customWidth="1"/>
  </cols>
  <sheetData>
    <row r="6" spans="1:16" s="1" customFormat="1">
      <c r="B6" s="2" t="s">
        <v>0</v>
      </c>
      <c r="C6" s="1" t="s">
        <v>1</v>
      </c>
      <c r="D6" s="1" t="s">
        <v>2</v>
      </c>
      <c r="E6" s="37" t="s">
        <v>55</v>
      </c>
      <c r="F6" s="180" t="s">
        <v>56</v>
      </c>
      <c r="G6" s="32"/>
      <c r="H6" s="32"/>
      <c r="I6" s="32"/>
      <c r="J6" s="32"/>
      <c r="K6" s="32"/>
      <c r="L6" s="32"/>
      <c r="M6" s="32"/>
      <c r="N6" s="32"/>
      <c r="O6" s="32"/>
      <c r="P6" s="32"/>
    </row>
    <row r="8" spans="1:16" s="3" customFormat="1" ht="18.75">
      <c r="A8" s="3" t="s">
        <v>3</v>
      </c>
      <c r="B8" s="4"/>
      <c r="F8" s="63"/>
    </row>
    <row r="9" spans="1:16">
      <c r="A9" s="8" t="s">
        <v>67</v>
      </c>
      <c r="B9" s="5" t="s">
        <v>59</v>
      </c>
      <c r="C9" s="113">
        <v>1200</v>
      </c>
      <c r="D9" s="111">
        <v>18</v>
      </c>
      <c r="E9" s="111">
        <v>36000</v>
      </c>
      <c r="F9" s="133"/>
    </row>
    <row r="10" spans="1:16">
      <c r="C10" s="113"/>
      <c r="D10" s="111"/>
      <c r="E10" s="111"/>
      <c r="F10" s="134"/>
    </row>
    <row r="11" spans="1:16" s="3" customFormat="1" ht="18.75">
      <c r="A11" s="7" t="s">
        <v>4</v>
      </c>
      <c r="B11" s="4"/>
      <c r="C11" s="122"/>
      <c r="D11" s="123"/>
      <c r="E11" s="123"/>
      <c r="F11" s="162"/>
    </row>
    <row r="12" spans="1:16" s="3" customFormat="1" ht="18.75">
      <c r="A12" s="7"/>
      <c r="B12" s="4"/>
      <c r="C12" s="122"/>
      <c r="D12" s="123"/>
      <c r="E12" s="123"/>
      <c r="F12" s="162"/>
    </row>
    <row r="13" spans="1:16">
      <c r="A13" s="8" t="s">
        <v>5</v>
      </c>
      <c r="B13" s="5" t="s">
        <v>6</v>
      </c>
      <c r="C13" s="113">
        <v>1</v>
      </c>
      <c r="D13" s="111">
        <v>80</v>
      </c>
      <c r="E13" s="111">
        <v>80</v>
      </c>
      <c r="F13" s="133"/>
    </row>
    <row r="14" spans="1:16">
      <c r="A14" s="8" t="s">
        <v>31</v>
      </c>
      <c r="B14" s="5" t="s">
        <v>32</v>
      </c>
      <c r="C14" s="113">
        <v>4.4000000000000004</v>
      </c>
      <c r="D14" s="111">
        <v>150</v>
      </c>
      <c r="E14" s="111">
        <v>660</v>
      </c>
      <c r="F14" s="138"/>
    </row>
    <row r="15" spans="1:16">
      <c r="A15" s="8" t="s">
        <v>7</v>
      </c>
      <c r="B15" s="5" t="s">
        <v>8</v>
      </c>
      <c r="C15" s="113">
        <v>1</v>
      </c>
      <c r="D15" s="111">
        <v>40</v>
      </c>
      <c r="E15" s="111">
        <v>40</v>
      </c>
      <c r="F15" s="135"/>
    </row>
    <row r="16" spans="1:16">
      <c r="A16" s="8" t="s">
        <v>82</v>
      </c>
      <c r="B16" s="5" t="s">
        <v>6</v>
      </c>
      <c r="C16" s="113">
        <v>1</v>
      </c>
      <c r="D16" s="111">
        <v>2600</v>
      </c>
      <c r="E16" s="111">
        <v>2600</v>
      </c>
      <c r="F16" s="138"/>
    </row>
    <row r="17" spans="1:37">
      <c r="A17" s="8" t="s">
        <v>83</v>
      </c>
      <c r="B17" s="5" t="s">
        <v>6</v>
      </c>
      <c r="C17" s="113">
        <v>1</v>
      </c>
      <c r="D17" s="111">
        <v>80</v>
      </c>
      <c r="E17" s="111">
        <v>80</v>
      </c>
      <c r="F17" s="135"/>
    </row>
    <row r="18" spans="1:37">
      <c r="A18" s="8" t="s">
        <v>84</v>
      </c>
      <c r="B18" s="5" t="s">
        <v>8</v>
      </c>
      <c r="C18" s="113">
        <v>0.33</v>
      </c>
      <c r="D18" s="111">
        <v>40</v>
      </c>
      <c r="E18" s="111">
        <v>13</v>
      </c>
      <c r="F18" s="135"/>
    </row>
    <row r="19" spans="1:37">
      <c r="A19" s="8" t="s">
        <v>85</v>
      </c>
      <c r="B19" s="5" t="s">
        <v>12</v>
      </c>
      <c r="C19" s="113">
        <v>512</v>
      </c>
      <c r="D19" s="111">
        <v>0.5</v>
      </c>
      <c r="E19" s="111">
        <v>256</v>
      </c>
      <c r="F19" s="135"/>
    </row>
    <row r="20" spans="1:37">
      <c r="A20" s="8" t="s">
        <v>86</v>
      </c>
      <c r="B20" s="5" t="s">
        <v>14</v>
      </c>
      <c r="C20" s="113">
        <v>24</v>
      </c>
      <c r="D20" s="111">
        <v>4</v>
      </c>
      <c r="E20" s="111">
        <v>96</v>
      </c>
      <c r="F20" s="138"/>
    </row>
    <row r="21" spans="1:37">
      <c r="A21" s="8" t="s">
        <v>87</v>
      </c>
      <c r="B21" s="5" t="s">
        <v>15</v>
      </c>
      <c r="C21" s="113">
        <v>2000</v>
      </c>
      <c r="D21" s="111">
        <v>1.7</v>
      </c>
      <c r="E21" s="111">
        <v>3400</v>
      </c>
      <c r="F21" s="135"/>
    </row>
    <row r="22" spans="1:37">
      <c r="A22" s="8" t="s">
        <v>88</v>
      </c>
      <c r="B22" s="5" t="s">
        <v>6</v>
      </c>
      <c r="C22" s="113">
        <v>1</v>
      </c>
      <c r="D22" s="111">
        <v>400</v>
      </c>
      <c r="E22" s="111">
        <v>400</v>
      </c>
      <c r="F22" s="135"/>
    </row>
    <row r="23" spans="1:37">
      <c r="A23" s="8" t="s">
        <v>89</v>
      </c>
      <c r="B23" s="5" t="s">
        <v>15</v>
      </c>
      <c r="C23" s="113">
        <v>200</v>
      </c>
      <c r="D23" s="111">
        <v>5</v>
      </c>
      <c r="E23" s="111">
        <v>1000</v>
      </c>
      <c r="F23" s="135"/>
    </row>
    <row r="24" spans="1:37">
      <c r="A24" s="8" t="s">
        <v>90</v>
      </c>
      <c r="B24" s="5" t="s">
        <v>17</v>
      </c>
      <c r="C24" s="113">
        <v>440</v>
      </c>
      <c r="D24" s="111">
        <v>10</v>
      </c>
      <c r="E24" s="111">
        <v>4400</v>
      </c>
      <c r="F24" s="138"/>
    </row>
    <row r="25" spans="1:37">
      <c r="A25" s="8" t="s">
        <v>91</v>
      </c>
      <c r="B25" s="5" t="s">
        <v>6</v>
      </c>
      <c r="C25" s="113">
        <v>1</v>
      </c>
      <c r="D25" s="111">
        <v>1070</v>
      </c>
      <c r="E25" s="111">
        <v>1070</v>
      </c>
      <c r="F25" s="135"/>
    </row>
    <row r="26" spans="1:37">
      <c r="A26" s="8" t="s">
        <v>112</v>
      </c>
      <c r="B26" s="5" t="s">
        <v>6</v>
      </c>
      <c r="C26" s="113">
        <v>1</v>
      </c>
      <c r="D26" s="111">
        <v>200</v>
      </c>
      <c r="E26" s="111">
        <v>200</v>
      </c>
      <c r="F26" s="133"/>
    </row>
    <row r="27" spans="1:37">
      <c r="A27" s="8" t="s">
        <v>113</v>
      </c>
      <c r="C27" s="113"/>
      <c r="D27" s="111"/>
      <c r="E27" s="111"/>
      <c r="F27" s="133"/>
    </row>
    <row r="28" spans="1:37">
      <c r="C28" s="60"/>
      <c r="D28" s="124"/>
      <c r="E28" s="124"/>
      <c r="F28" s="134"/>
    </row>
    <row r="29" spans="1:37" s="3" customFormat="1" ht="18.75">
      <c r="B29" s="4"/>
      <c r="C29" s="151"/>
      <c r="D29" s="163"/>
      <c r="E29" s="152"/>
      <c r="F29" s="146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6" customFormat="1">
      <c r="A30" s="11" t="s">
        <v>20</v>
      </c>
      <c r="B30" s="12"/>
      <c r="C30" s="179"/>
      <c r="D30" s="136"/>
      <c r="E30" s="114">
        <v>12445</v>
      </c>
      <c r="F30" s="169">
        <f>F13+F14+F15+F16+F17+F18+F19+F20+F21+F22+F23+F24+F25+F26+F27</f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>
      <c r="C31" s="60"/>
      <c r="D31" s="124"/>
      <c r="E31" s="124"/>
      <c r="F31" s="134"/>
    </row>
    <row r="32" spans="1:37">
      <c r="A32" s="13" t="s">
        <v>114</v>
      </c>
      <c r="C32" s="60"/>
      <c r="D32" s="124"/>
      <c r="E32" s="124"/>
      <c r="F32" s="134"/>
    </row>
    <row r="33" spans="1:40">
      <c r="A33" s="8" t="s">
        <v>115</v>
      </c>
      <c r="B33" s="5" t="s">
        <v>6</v>
      </c>
      <c r="C33" s="113">
        <v>1</v>
      </c>
      <c r="D33" s="111">
        <v>240</v>
      </c>
      <c r="E33" s="111">
        <v>240</v>
      </c>
      <c r="F33" s="133"/>
    </row>
    <row r="34" spans="1:40">
      <c r="A34" s="8" t="s">
        <v>116</v>
      </c>
      <c r="B34" s="5" t="s">
        <v>6</v>
      </c>
      <c r="C34" s="113">
        <v>1</v>
      </c>
      <c r="D34" s="111">
        <v>80</v>
      </c>
      <c r="E34" s="111">
        <v>80</v>
      </c>
      <c r="F34" s="134"/>
    </row>
    <row r="35" spans="1:40">
      <c r="A35" s="8" t="s">
        <v>117</v>
      </c>
      <c r="B35" s="5" t="s">
        <v>6</v>
      </c>
      <c r="C35" s="113">
        <v>1</v>
      </c>
      <c r="D35" s="111">
        <v>50</v>
      </c>
      <c r="E35" s="111">
        <v>50</v>
      </c>
      <c r="F35" s="135"/>
    </row>
    <row r="36" spans="1:40">
      <c r="C36" s="113"/>
      <c r="D36" s="111"/>
      <c r="E36" s="114"/>
      <c r="F36" s="133"/>
    </row>
    <row r="37" spans="1:40">
      <c r="A37" t="s">
        <v>25</v>
      </c>
      <c r="C37" s="113"/>
      <c r="D37" s="111"/>
      <c r="E37" s="111">
        <f>SUM(E33:E36)</f>
        <v>370</v>
      </c>
      <c r="F37" s="141">
        <f>F33+F34+F35</f>
        <v>0</v>
      </c>
    </row>
    <row r="38" spans="1:40" ht="16.5" thickBot="1">
      <c r="A38" s="9"/>
      <c r="B38" s="16"/>
      <c r="C38" s="161"/>
      <c r="D38" s="178"/>
      <c r="E38" s="178"/>
      <c r="F38" s="142"/>
    </row>
    <row r="39" spans="1:40" s="17" customFormat="1" ht="24" customHeight="1" thickTop="1" thickBot="1">
      <c r="A39" s="17" t="s">
        <v>26</v>
      </c>
      <c r="B39" s="18"/>
      <c r="C39" s="176"/>
      <c r="D39" s="125"/>
      <c r="E39" s="125">
        <f>E30+E37</f>
        <v>12815</v>
      </c>
      <c r="F39" s="143">
        <f>F30+F37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 thickTop="1">
      <c r="A40" t="s">
        <v>27</v>
      </c>
      <c r="C40" s="113"/>
      <c r="D40" s="111"/>
      <c r="E40" s="111">
        <f>E9-E30</f>
        <v>23555</v>
      </c>
      <c r="F40" s="144">
        <f>F9-F30</f>
        <v>0</v>
      </c>
    </row>
    <row r="41" spans="1:40" s="10" customFormat="1" ht="21.95" customHeight="1">
      <c r="A41" s="10" t="s">
        <v>28</v>
      </c>
      <c r="B41" s="19"/>
      <c r="C41" s="177"/>
      <c r="D41" s="126"/>
      <c r="E41" s="126">
        <v>23185</v>
      </c>
      <c r="F41" s="145">
        <f>F9-F39</f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40" s="14" customFormat="1">
      <c r="B42" s="15"/>
      <c r="F42" s="8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7" spans="1:40">
      <c r="A47" t="s">
        <v>53</v>
      </c>
    </row>
    <row r="48" spans="1:40">
      <c r="A48" s="25"/>
      <c r="B48" s="25"/>
      <c r="C48" s="25"/>
      <c r="D48" s="25"/>
      <c r="E48" s="25"/>
      <c r="F48" s="73"/>
      <c r="G48" s="25"/>
    </row>
    <row r="49" spans="1:7">
      <c r="A49" s="25"/>
      <c r="B49" s="25"/>
      <c r="C49" s="25"/>
      <c r="D49" s="25"/>
      <c r="E49" s="25"/>
      <c r="F49" s="73"/>
      <c r="G49" s="25"/>
    </row>
    <row r="50" spans="1:7">
      <c r="A50" s="25"/>
      <c r="B50" s="25"/>
      <c r="C50" s="25"/>
      <c r="D50" s="25"/>
      <c r="E50" s="25"/>
      <c r="F50" s="73"/>
      <c r="G50" s="25"/>
    </row>
    <row r="51" spans="1:7">
      <c r="A51" s="25"/>
      <c r="B51" s="25"/>
      <c r="C51" s="25"/>
      <c r="D51" s="25"/>
      <c r="E51" s="25"/>
      <c r="F51" s="73"/>
      <c r="G51" s="25"/>
    </row>
    <row r="52" spans="1:7">
      <c r="A52" s="25"/>
      <c r="B52" s="25"/>
      <c r="C52" s="25"/>
      <c r="D52" s="25"/>
      <c r="E52" s="25"/>
      <c r="F52" s="73"/>
      <c r="G52" s="25"/>
    </row>
    <row r="53" spans="1:7">
      <c r="A53" s="25"/>
      <c r="B53" s="25"/>
      <c r="C53" s="25"/>
      <c r="D53" s="25"/>
      <c r="E53" s="25"/>
      <c r="F53" s="73"/>
      <c r="G53" s="25"/>
    </row>
    <row r="54" spans="1:7">
      <c r="A54" s="25"/>
      <c r="B54" s="25"/>
      <c r="C54" s="25"/>
      <c r="D54" s="25"/>
      <c r="E54" s="25"/>
      <c r="F54" s="73"/>
      <c r="G54" s="25"/>
    </row>
    <row r="55" spans="1:7">
      <c r="A55" s="25"/>
      <c r="B55" s="25"/>
      <c r="C55" s="25"/>
      <c r="D55" s="25"/>
      <c r="E55" s="25"/>
      <c r="F55" s="73"/>
      <c r="G55" s="25"/>
    </row>
    <row r="56" spans="1:7">
      <c r="A56" s="25"/>
      <c r="B56" s="25"/>
      <c r="C56" s="25"/>
      <c r="D56" s="25"/>
      <c r="E56" s="25"/>
      <c r="F56" s="73"/>
      <c r="G56" s="25"/>
    </row>
    <row r="57" spans="1:7">
      <c r="A57" s="25"/>
      <c r="B57" s="25"/>
      <c r="C57" s="25"/>
      <c r="D57" s="25"/>
      <c r="E57" s="25"/>
      <c r="F57" s="73"/>
      <c r="G57" s="25"/>
    </row>
    <row r="58" spans="1:7">
      <c r="A58" s="25"/>
      <c r="B58" s="25"/>
      <c r="C58" s="25"/>
      <c r="D58" s="25"/>
      <c r="E58" s="25"/>
      <c r="F58" s="73"/>
      <c r="G58" s="25"/>
    </row>
    <row r="59" spans="1:7">
      <c r="A59" s="25"/>
      <c r="B59" s="25"/>
      <c r="C59" s="25"/>
      <c r="D59" s="25"/>
      <c r="E59" s="25"/>
      <c r="F59" s="73"/>
      <c r="G59" s="25"/>
    </row>
    <row r="60" spans="1:7">
      <c r="A60" s="25"/>
      <c r="B60" s="25"/>
      <c r="C60" s="25"/>
      <c r="D60" s="25"/>
      <c r="E60" s="25"/>
      <c r="F60" s="73"/>
      <c r="G60" s="25"/>
    </row>
    <row r="61" spans="1:7">
      <c r="A61" s="25"/>
      <c r="B61" s="25"/>
      <c r="C61" s="25"/>
      <c r="D61" s="25"/>
      <c r="E61" s="25"/>
      <c r="F61" s="73"/>
      <c r="G61" s="25"/>
    </row>
    <row r="62" spans="1:7">
      <c r="A62" s="25"/>
      <c r="B62" s="25"/>
      <c r="C62" s="25"/>
      <c r="D62" s="25"/>
      <c r="E62" s="25"/>
      <c r="F62" s="73"/>
      <c r="G62" s="25"/>
    </row>
    <row r="63" spans="1:7">
      <c r="A63" s="25"/>
      <c r="B63" s="25"/>
      <c r="C63" s="25"/>
      <c r="D63" s="25"/>
      <c r="E63" s="25"/>
      <c r="F63" s="73"/>
      <c r="G63" s="25"/>
    </row>
    <row r="64" spans="1:7">
      <c r="A64" s="25"/>
      <c r="B64" s="25"/>
      <c r="C64" s="25"/>
      <c r="D64" s="25"/>
      <c r="E64" s="25"/>
      <c r="F64" s="73"/>
      <c r="G64" s="25"/>
    </row>
    <row r="65" spans="1:12">
      <c r="A65" s="25"/>
      <c r="B65" s="25"/>
      <c r="C65" s="25"/>
      <c r="D65" s="25"/>
      <c r="E65" s="25"/>
      <c r="F65" s="73"/>
      <c r="G65" s="25"/>
    </row>
    <row r="66" spans="1:12" ht="15" customHeight="1">
      <c r="A66" s="25"/>
      <c r="B66" s="25"/>
      <c r="C66" s="25"/>
      <c r="D66" s="25"/>
      <c r="E66" s="25"/>
      <c r="F66" s="73"/>
      <c r="G66" s="25"/>
    </row>
    <row r="67" spans="1:12" ht="15" customHeight="1">
      <c r="A67" s="25"/>
      <c r="B67" s="25"/>
      <c r="C67" s="25"/>
      <c r="D67" s="25"/>
      <c r="E67" s="25"/>
      <c r="F67" s="73"/>
      <c r="G67" s="25"/>
    </row>
    <row r="68" spans="1:12" ht="15" customHeight="1">
      <c r="A68" s="25"/>
      <c r="B68" s="25"/>
      <c r="C68" s="25"/>
      <c r="D68" s="25"/>
      <c r="E68" s="25"/>
      <c r="F68" s="73"/>
      <c r="G68" s="25"/>
    </row>
    <row r="69" spans="1:12" ht="15" customHeight="1">
      <c r="A69" s="25"/>
      <c r="B69" s="25"/>
      <c r="C69" s="25"/>
      <c r="D69" s="25"/>
      <c r="E69" s="25"/>
      <c r="F69" s="73"/>
      <c r="G69" s="25"/>
    </row>
    <row r="70" spans="1:12" ht="15" customHeight="1">
      <c r="A70" s="25"/>
      <c r="B70" s="25"/>
      <c r="C70" s="25"/>
      <c r="D70" s="25"/>
      <c r="E70" s="25"/>
      <c r="F70" s="73"/>
      <c r="G70" s="25"/>
    </row>
    <row r="71" spans="1:12" ht="20.100000000000001" customHeight="1" thickBot="1">
      <c r="A71" s="27" t="s">
        <v>54</v>
      </c>
      <c r="B71" s="27"/>
      <c r="C71" s="27"/>
      <c r="D71" s="27"/>
      <c r="E71" s="27"/>
      <c r="F71" s="74"/>
      <c r="G71" s="27"/>
    </row>
    <row r="72" spans="1:12" ht="38.1" customHeight="1" thickBot="1">
      <c r="A72" s="29" t="s">
        <v>34</v>
      </c>
      <c r="B72" s="30" t="s">
        <v>35</v>
      </c>
      <c r="C72" s="30" t="s">
        <v>36</v>
      </c>
      <c r="D72" s="36" t="s">
        <v>37</v>
      </c>
      <c r="E72" s="30" t="s">
        <v>38</v>
      </c>
      <c r="F72" s="75" t="s">
        <v>39</v>
      </c>
      <c r="G72" s="30" t="s">
        <v>40</v>
      </c>
    </row>
    <row r="73" spans="1:12">
      <c r="A73" s="31" t="s">
        <v>58</v>
      </c>
      <c r="B73" s="76">
        <v>17000</v>
      </c>
      <c r="C73" s="76">
        <v>4000</v>
      </c>
      <c r="D73" s="31">
        <v>20</v>
      </c>
      <c r="E73" s="31">
        <v>10</v>
      </c>
      <c r="F73" s="76">
        <v>3</v>
      </c>
      <c r="G73" s="76">
        <v>68</v>
      </c>
    </row>
    <row r="74" spans="1:12">
      <c r="A74" s="31" t="s">
        <v>41</v>
      </c>
      <c r="B74" s="74">
        <v>2500</v>
      </c>
      <c r="C74" s="74">
        <v>600</v>
      </c>
      <c r="D74" s="27">
        <v>15</v>
      </c>
      <c r="E74" s="27">
        <v>10</v>
      </c>
      <c r="F74" s="74">
        <v>0.3</v>
      </c>
      <c r="G74" s="74">
        <v>13</v>
      </c>
    </row>
    <row r="75" spans="1:12">
      <c r="A75" s="31" t="s">
        <v>42</v>
      </c>
      <c r="B75" s="74">
        <v>2600</v>
      </c>
      <c r="C75" s="74">
        <v>600</v>
      </c>
      <c r="D75" s="27">
        <v>20</v>
      </c>
      <c r="E75" s="27">
        <v>4</v>
      </c>
      <c r="F75" s="74">
        <v>0.2</v>
      </c>
      <c r="G75" s="74">
        <v>25</v>
      </c>
    </row>
    <row r="76" spans="1:12">
      <c r="A76" s="31" t="s">
        <v>43</v>
      </c>
      <c r="B76" s="74">
        <v>9400</v>
      </c>
      <c r="C76" s="74">
        <v>1900</v>
      </c>
      <c r="D76" s="27">
        <v>20</v>
      </c>
      <c r="E76" s="27">
        <v>10</v>
      </c>
      <c r="F76" s="74">
        <v>9.5</v>
      </c>
      <c r="G76" s="74">
        <v>47</v>
      </c>
    </row>
    <row r="77" spans="1:12">
      <c r="A77" s="31" t="s">
        <v>44</v>
      </c>
      <c r="B77" s="74">
        <v>1100</v>
      </c>
      <c r="C77" s="74">
        <v>200</v>
      </c>
      <c r="D77" s="27">
        <v>20</v>
      </c>
      <c r="E77" s="27">
        <v>10</v>
      </c>
      <c r="F77" s="74">
        <v>0.1</v>
      </c>
      <c r="G77" s="74">
        <v>5</v>
      </c>
    </row>
    <row r="78" spans="1:12" s="23" customFormat="1">
      <c r="A78" s="24" t="s">
        <v>45</v>
      </c>
      <c r="B78" s="77">
        <v>4450</v>
      </c>
      <c r="C78" s="77">
        <v>900</v>
      </c>
      <c r="D78" s="23">
        <v>15</v>
      </c>
      <c r="E78" s="23">
        <v>10</v>
      </c>
      <c r="F78" s="77">
        <v>0.2</v>
      </c>
      <c r="G78" s="77">
        <v>24</v>
      </c>
      <c r="J78" s="35"/>
      <c r="K78" s="35"/>
      <c r="L78" s="35"/>
    </row>
    <row r="79" spans="1:12" s="23" customFormat="1">
      <c r="A79" s="24" t="s">
        <v>46</v>
      </c>
      <c r="B79" s="77">
        <v>3000</v>
      </c>
      <c r="C79" s="77">
        <v>1500</v>
      </c>
      <c r="D79" s="23">
        <v>20</v>
      </c>
      <c r="E79" s="23">
        <v>10</v>
      </c>
      <c r="F79" s="77">
        <v>0.2</v>
      </c>
      <c r="G79" s="77">
        <v>8</v>
      </c>
      <c r="J79" s="35"/>
      <c r="K79" s="35"/>
      <c r="L79" s="35"/>
    </row>
    <row r="80" spans="1:12" s="23" customFormat="1">
      <c r="A80" s="24" t="s">
        <v>47</v>
      </c>
      <c r="B80" s="77">
        <v>2500</v>
      </c>
      <c r="C80" s="77">
        <v>600</v>
      </c>
      <c r="D80" s="23">
        <v>20</v>
      </c>
      <c r="E80" s="23">
        <v>5</v>
      </c>
      <c r="F80" s="77">
        <v>1.5</v>
      </c>
      <c r="G80" s="77">
        <v>21</v>
      </c>
      <c r="J80" s="35"/>
      <c r="K80" s="35"/>
      <c r="L80" s="35"/>
    </row>
    <row r="81" spans="1:12" s="23" customFormat="1">
      <c r="A81" s="24" t="s">
        <v>98</v>
      </c>
      <c r="B81" s="77">
        <v>1000</v>
      </c>
      <c r="C81" s="77">
        <v>0</v>
      </c>
      <c r="D81" s="23">
        <v>5</v>
      </c>
      <c r="E81" s="23">
        <v>7</v>
      </c>
      <c r="F81" s="77">
        <v>0</v>
      </c>
      <c r="G81" s="77">
        <v>29</v>
      </c>
      <c r="J81" s="35"/>
      <c r="K81" s="35"/>
      <c r="L81" s="35"/>
    </row>
    <row r="82" spans="1:12">
      <c r="D82" s="5"/>
      <c r="F82" s="184" t="s">
        <v>99</v>
      </c>
      <c r="G82" s="184"/>
    </row>
    <row r="83" spans="1:12">
      <c r="D83" s="5"/>
    </row>
    <row r="84" spans="1:12">
      <c r="D84" s="5"/>
    </row>
    <row r="85" spans="1:12">
      <c r="D85" s="5"/>
    </row>
    <row r="86" spans="1:12">
      <c r="D86" s="5"/>
    </row>
    <row r="87" spans="1:12">
      <c r="D87" s="5"/>
    </row>
    <row r="88" spans="1:12">
      <c r="D88" s="5"/>
    </row>
    <row r="89" spans="1:12">
      <c r="D89" s="5"/>
    </row>
    <row r="90" spans="1:12">
      <c r="D90" s="5"/>
    </row>
    <row r="91" spans="1:12">
      <c r="D91" s="5"/>
    </row>
    <row r="92" spans="1:12">
      <c r="D92" s="5"/>
    </row>
    <row r="93" spans="1:12">
      <c r="D93" s="5"/>
    </row>
    <row r="94" spans="1:12">
      <c r="D94" s="5"/>
    </row>
    <row r="95" spans="1:12">
      <c r="D95" s="5"/>
    </row>
  </sheetData>
  <sheetProtection password="E07E" sheet="1" objects="1" scenarios="1"/>
  <mergeCells count="1">
    <mergeCell ref="F82:G82"/>
  </mergeCells>
  <phoneticPr fontId="4" type="noConversion"/>
  <conditionalFormatting sqref="F30">
    <cfRule type="cellIs" dxfId="3" priority="2" operator="equal">
      <formula>0</formula>
    </cfRule>
  </conditionalFormatting>
  <conditionalFormatting sqref="F37:F41">
    <cfRule type="cellIs" dxfId="2" priority="1" operator="equal">
      <formula>0</formula>
    </cfRule>
  </conditionalFormatting>
  <pageMargins left="0.25" right="0.25" top="0.75" bottom="0.75" header="0.01" footer="0.3"/>
  <pageSetup scale="94" fitToHeight="2" orientation="portrait" horizontalDpi="4294967292" verticalDpi="4294967292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Broccoli</vt:lpstr>
      <vt:lpstr>Cabbage</vt:lpstr>
      <vt:lpstr>cucumbers</vt:lpstr>
      <vt:lpstr>Greens</vt:lpstr>
      <vt:lpstr>Irish Potatoes</vt:lpstr>
      <vt:lpstr>Leaf Lettuce</vt:lpstr>
      <vt:lpstr>squash</vt:lpstr>
      <vt:lpstr>Sweet Potatoes</vt:lpstr>
      <vt:lpstr>tomatoes</vt:lpstr>
      <vt:lpstr>Watermelon</vt:lpstr>
      <vt:lpstr>next</vt:lpstr>
      <vt:lpstr>Broccoli!Print_Area</vt:lpstr>
      <vt:lpstr>Cabbage!Print_Area</vt:lpstr>
      <vt:lpstr>cucumbers!Print_Area</vt:lpstr>
      <vt:lpstr>Greens!Print_Area</vt:lpstr>
      <vt:lpstr>'Irish Potatoes'!Print_Area</vt:lpstr>
      <vt:lpstr>'Leaf Lettuce'!Print_Area</vt:lpstr>
      <vt:lpstr>squash!Print_Area</vt:lpstr>
      <vt:lpstr>'Sweet Potatoes'!Print_Area</vt:lpstr>
      <vt:lpstr>tomatoes!Print_Area</vt:lpstr>
      <vt:lpstr>Watermelon!Print_Area</vt:lpstr>
    </vt:vector>
  </TitlesOfParts>
  <Manager/>
  <Company> 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Folsom</dc:creator>
  <cp:keywords/>
  <dc:description/>
  <cp:lastModifiedBy>Randy James</cp:lastModifiedBy>
  <cp:lastPrinted>2013-11-23T18:26:11Z</cp:lastPrinted>
  <dcterms:created xsi:type="dcterms:W3CDTF">2013-09-05T19:16:52Z</dcterms:created>
  <dcterms:modified xsi:type="dcterms:W3CDTF">2013-11-23T20:35:00Z</dcterms:modified>
  <cp:category/>
</cp:coreProperties>
</file>